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Volumes/Samsung_T5/A remettre sur public/Cycle Mob 2/Session 3 des 11&amp;12 mars - Paris/Références S3/"/>
    </mc:Choice>
  </mc:AlternateContent>
  <xr:revisionPtr revIDLastSave="0" documentId="8_{F8E6D196-6AB9-2443-81C3-7ECB4ACBF36C}" xr6:coauthVersionLast="46" xr6:coauthVersionMax="46" xr10:uidLastSave="{00000000-0000-0000-0000-000000000000}"/>
  <bookViews>
    <workbookView xWindow="0" yWindow="460" windowWidth="23260" windowHeight="12580" xr2:uid="{00000000-000D-0000-FFFF-FFFF00000000}"/>
  </bookViews>
  <sheets>
    <sheet name="2017" sheetId="1" r:id="rId1"/>
    <sheet name="Graph 2017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C24" i="2"/>
  <c r="E21" i="2"/>
  <c r="C21" i="2"/>
  <c r="D14" i="2"/>
  <c r="C14" i="2"/>
  <c r="F200" i="1"/>
  <c r="G200" i="1" s="1"/>
  <c r="D20" i="2" s="1"/>
  <c r="E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4" i="1"/>
  <c r="G183" i="1"/>
  <c r="G182" i="1"/>
  <c r="G181" i="1"/>
  <c r="G180" i="1"/>
  <c r="G179" i="1"/>
  <c r="G178" i="1"/>
  <c r="G177" i="1"/>
  <c r="F176" i="1"/>
  <c r="F185" i="1" s="1"/>
  <c r="E176" i="1"/>
  <c r="E185" i="1" s="1"/>
  <c r="G175" i="1"/>
  <c r="G174" i="1"/>
  <c r="G173" i="1"/>
  <c r="G172" i="1"/>
  <c r="F171" i="1"/>
  <c r="E171" i="1"/>
  <c r="G171" i="1" s="1"/>
  <c r="D21" i="2" s="1"/>
  <c r="F160" i="1"/>
  <c r="E160" i="1"/>
  <c r="F66" i="1"/>
  <c r="F111" i="1" s="1"/>
  <c r="E66" i="1"/>
  <c r="E111" i="1" s="1"/>
  <c r="F46" i="1"/>
  <c r="E46" i="1"/>
  <c r="G46" i="1" s="1"/>
  <c r="D22" i="2" s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60" i="1" l="1"/>
  <c r="D24" i="2" s="1"/>
  <c r="E20" i="2"/>
  <c r="C22" i="2"/>
  <c r="G111" i="1"/>
  <c r="D23" i="2" s="1"/>
  <c r="F201" i="1"/>
  <c r="E22" i="2"/>
  <c r="G185" i="1"/>
  <c r="D19" i="2" s="1"/>
  <c r="E201" i="1"/>
  <c r="G201" i="1" s="1"/>
  <c r="D25" i="2" s="1"/>
  <c r="C20" i="2"/>
  <c r="G66" i="1"/>
  <c r="G176" i="1"/>
  <c r="E19" i="2" s="1"/>
  <c r="E23" i="2" l="1"/>
  <c r="C23" i="2"/>
  <c r="C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Florence DUJARDIN</author>
  </authors>
  <commentList>
    <comment ref="D6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revoir avec été évasion</t>
        </r>
      </text>
    </comment>
    <comment ref="D6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Florence DUJARDIN: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tpmr ? </t>
        </r>
      </text>
    </comment>
  </commentList>
</comments>
</file>

<file path=xl/sharedStrings.xml><?xml version="1.0" encoding="utf-8"?>
<sst xmlns="http://schemas.openxmlformats.org/spreadsheetml/2006/main" count="607" uniqueCount="227">
  <si>
    <t>NomReseau</t>
  </si>
  <si>
    <t>PTU_Population</t>
  </si>
  <si>
    <t>RT 2017</t>
  </si>
  <si>
    <t>DEXPL2017</t>
  </si>
  <si>
    <t>RD2017</t>
  </si>
  <si>
    <t>ALES</t>
  </si>
  <si>
    <t>100 à 200</t>
  </si>
  <si>
    <t>AMIENS</t>
  </si>
  <si>
    <t>ANGOULEME</t>
  </si>
  <si>
    <t>ARRAS</t>
  </si>
  <si>
    <t>AVIGNON</t>
  </si>
  <si>
    <t>BELFORT</t>
  </si>
  <si>
    <t>BEZIERS</t>
  </si>
  <si>
    <t>BLOIS</t>
  </si>
  <si>
    <t>BOULOGNE-SUR-MER</t>
  </si>
  <si>
    <t>BOURG-EN-BRESSE</t>
  </si>
  <si>
    <t>BOURGES</t>
  </si>
  <si>
    <t>BRIVE-LA-GAILLARDE</t>
  </si>
  <si>
    <t>CALAIS</t>
  </si>
  <si>
    <t>CANNES</t>
  </si>
  <si>
    <t>CHALON-SUR-SAONE</t>
  </si>
  <si>
    <t>CHAMBERY</t>
  </si>
  <si>
    <t>CHARLEVILLE-MEZIERES</t>
  </si>
  <si>
    <t>CHARTRES</t>
  </si>
  <si>
    <t>CHERBOURG</t>
  </si>
  <si>
    <t>CHOLET</t>
  </si>
  <si>
    <t>COLMAR</t>
  </si>
  <si>
    <t>DRAGUIGNAN</t>
  </si>
  <si>
    <t>DREUX</t>
  </si>
  <si>
    <t>EPINAL</t>
  </si>
  <si>
    <t>EVREUX</t>
  </si>
  <si>
    <t>ISLE-D'ABEAU (L')</t>
  </si>
  <si>
    <t>LAVAL</t>
  </si>
  <si>
    <t>MAUBEUGE</t>
  </si>
  <si>
    <t>NARBONNE</t>
  </si>
  <si>
    <t>NIORT</t>
  </si>
  <si>
    <t>gratuit</t>
  </si>
  <si>
    <t>PAU</t>
  </si>
  <si>
    <t>PERIGUEUX</t>
  </si>
  <si>
    <t>POITIERS</t>
  </si>
  <si>
    <t>QUIMPER</t>
  </si>
  <si>
    <t>ROANNE</t>
  </si>
  <si>
    <t>ROCHELLE (LA)</t>
  </si>
  <si>
    <t>SAINT-BRIEUC</t>
  </si>
  <si>
    <t>SAINT-NAZAIRE</t>
  </si>
  <si>
    <t>SAINT-PIERRE-DE-LA-REUNION</t>
  </si>
  <si>
    <t>SAUMUR</t>
  </si>
  <si>
    <t>SETE</t>
  </si>
  <si>
    <t>TARBES</t>
  </si>
  <si>
    <t>TROYES</t>
  </si>
  <si>
    <t>VANNES</t>
  </si>
  <si>
    <t>AGDE</t>
  </si>
  <si>
    <t>50 à 100</t>
  </si>
  <si>
    <t>AGEN</t>
  </si>
  <si>
    <t>AIX-LES-BAINS</t>
  </si>
  <si>
    <t>ALBI</t>
  </si>
  <si>
    <t>ALENCON</t>
  </si>
  <si>
    <t>ANNEMASSE</t>
  </si>
  <si>
    <t>ARCACHON</t>
  </si>
  <si>
    <t>ARLES</t>
  </si>
  <si>
    <t>AURILLAC</t>
  </si>
  <si>
    <t>AUXERRE</t>
  </si>
  <si>
    <t>BASTIA</t>
  </si>
  <si>
    <t>BEAUVAIS</t>
  </si>
  <si>
    <t>BERGERAC</t>
  </si>
  <si>
    <t>CHALONS-EN-CHAMPAGNE</t>
  </si>
  <si>
    <t>CHATEAUROUX</t>
  </si>
  <si>
    <t>CHATELLERAULT</t>
  </si>
  <si>
    <t>COGNAC</t>
  </si>
  <si>
    <t>COMPIEGNE</t>
  </si>
  <si>
    <t>CONCARNEAU</t>
  </si>
  <si>
    <t>CREIL</t>
  </si>
  <si>
    <t>CREUSOT (LE) - MONTCEAU-LES-MINES</t>
  </si>
  <si>
    <t>DAX</t>
  </si>
  <si>
    <t>DOLE</t>
  </si>
  <si>
    <t>FLERS</t>
  </si>
  <si>
    <t>FORBACH</t>
  </si>
  <si>
    <t>FOUGERES</t>
  </si>
  <si>
    <t>GUINGAMP</t>
  </si>
  <si>
    <t>HAGUENAU</t>
  </si>
  <si>
    <t>LAMBALLE</t>
  </si>
  <si>
    <t>LIBOURNE</t>
  </si>
  <si>
    <t>LISIEUX</t>
  </si>
  <si>
    <t>LONGWY</t>
  </si>
  <si>
    <t>LOUVIERS</t>
  </si>
  <si>
    <t>MARMANDE</t>
  </si>
  <si>
    <t>MENTON</t>
  </si>
  <si>
    <t>MONTARGIS</t>
  </si>
  <si>
    <t>MONT-DE-MARSAN</t>
  </si>
  <si>
    <t>MONTLUCON</t>
  </si>
  <si>
    <t>MORLAIX</t>
  </si>
  <si>
    <t>MOULINS</t>
  </si>
  <si>
    <t>NEVERS</t>
  </si>
  <si>
    <t>OLONNES</t>
  </si>
  <si>
    <t>OYONNAX</t>
  </si>
  <si>
    <t>PUY-EN-VELAY (LE)</t>
  </si>
  <si>
    <t>QUIMPERLE</t>
  </si>
  <si>
    <t>ROCHEFORT</t>
  </si>
  <si>
    <t>ROCHE-SUR-YON (LA)</t>
  </si>
  <si>
    <t>RODEZ</t>
  </si>
  <si>
    <t>ROYAN</t>
  </si>
  <si>
    <t>SAINT-AVOLD</t>
  </si>
  <si>
    <t>SAINT-DIE-DES-VOSGES</t>
  </si>
  <si>
    <t>SAINT-DIZIER</t>
  </si>
  <si>
    <t>SAINTES</t>
  </si>
  <si>
    <t>SAINT-LO-AGNEAUX</t>
  </si>
  <si>
    <t>SAINT-LOUIS</t>
  </si>
  <si>
    <t>SAINT-MALO</t>
  </si>
  <si>
    <t>SAINT-QUENTIN</t>
  </si>
  <si>
    <t>SENS</t>
  </si>
  <si>
    <t>SOISSONS</t>
  </si>
  <si>
    <t>THONON-LES-BAINS</t>
  </si>
  <si>
    <t>VENDOME</t>
  </si>
  <si>
    <t>VICHY</t>
  </si>
  <si>
    <t>VIENNE</t>
  </si>
  <si>
    <t>VILLEFRANCHE-SUR-SAONE</t>
  </si>
  <si>
    <t>VILLEFRANCHE SUR SAONE</t>
  </si>
  <si>
    <t>PIERRE SUD OISE</t>
  </si>
  <si>
    <t>dans Creil</t>
  </si>
  <si>
    <t>AIX-EN-PROVENCE</t>
  </si>
  <si>
    <t>DANS MARSEILLE</t>
  </si>
  <si>
    <t>AIX / MARSEILLE</t>
  </si>
  <si>
    <t>AUBAGNE</t>
  </si>
  <si>
    <t>FOS/MARTIGUES</t>
  </si>
  <si>
    <t>S.M.I.T.E.E.B.</t>
  </si>
  <si>
    <t>SALON-DE-PROVENCE</t>
  </si>
  <si>
    <t>LOURDES</t>
  </si>
  <si>
    <t>DANS TARBES</t>
  </si>
  <si>
    <t>AMBERIEU EN BUGEY</t>
  </si>
  <si>
    <t>moins de 50</t>
  </si>
  <si>
    <t>ANNONAY</t>
  </si>
  <si>
    <t>ARGENTAN</t>
  </si>
  <si>
    <t>AUBENAS</t>
  </si>
  <si>
    <t>AUCH</t>
  </si>
  <si>
    <t>BAR-LE-DUC</t>
  </si>
  <si>
    <t>BAYEUX</t>
  </si>
  <si>
    <t>BELLEGARDE-SUR-VALSERINE</t>
  </si>
  <si>
    <t>BRIANCON</t>
  </si>
  <si>
    <t>CAHORS</t>
  </si>
  <si>
    <t>CHANTILLY</t>
  </si>
  <si>
    <t>CHAUMONT</t>
  </si>
  <si>
    <t>DIEPPE</t>
  </si>
  <si>
    <t>DIGNE-LES-BAINS</t>
  </si>
  <si>
    <t>DOUARNENEZ</t>
  </si>
  <si>
    <t>EPERNAY</t>
  </si>
  <si>
    <t>FECAMP</t>
  </si>
  <si>
    <t>FIGEAC</t>
  </si>
  <si>
    <t>HONFLEUR</t>
  </si>
  <si>
    <t>LANDERNEAU</t>
  </si>
  <si>
    <t>LAON</t>
  </si>
  <si>
    <t>LONS-LE-SAUNIER</t>
  </si>
  <si>
    <t>MENDE</t>
  </si>
  <si>
    <t>MILLAU</t>
  </si>
  <si>
    <t>NEUVES-MAISONS</t>
  </si>
  <si>
    <t>NYONS</t>
  </si>
  <si>
    <t>OBERNAI</t>
  </si>
  <si>
    <t>PARAY-LE-MONIAL</t>
  </si>
  <si>
    <t>PONT STE MAXENCE</t>
  </si>
  <si>
    <t>PONTARLIER</t>
  </si>
  <si>
    <t>RIOM</t>
  </si>
  <si>
    <t>SABLE-SUR-SARTHE</t>
  </si>
  <si>
    <t>SAINT-CLAUDE</t>
  </si>
  <si>
    <t>SARREBOURG</t>
  </si>
  <si>
    <t>SELESTAT</t>
  </si>
  <si>
    <t>TOUL</t>
  </si>
  <si>
    <t>VERDUN</t>
  </si>
  <si>
    <t>VESOUL</t>
  </si>
  <si>
    <t>VIERZON</t>
  </si>
  <si>
    <t>VILLENEUVE-SUR-LOT</t>
  </si>
  <si>
    <t>ANNECY</t>
  </si>
  <si>
    <t>PLUS 200</t>
  </si>
  <si>
    <t>DUNKERQUE</t>
  </si>
  <si>
    <t>LENS-BETHUNE</t>
  </si>
  <si>
    <t>LIMOGES</t>
  </si>
  <si>
    <t>LORIENT</t>
  </si>
  <si>
    <t>METZ</t>
  </si>
  <si>
    <t>NIMES</t>
  </si>
  <si>
    <t>PERPIGNAN</t>
  </si>
  <si>
    <t>TOULON</t>
  </si>
  <si>
    <t>VALENCE</t>
  </si>
  <si>
    <t>BORDEAUX</t>
  </si>
  <si>
    <t>TCSP + 400</t>
  </si>
  <si>
    <t>GRENOBLE</t>
  </si>
  <si>
    <t>LILLE</t>
  </si>
  <si>
    <t>LYON</t>
  </si>
  <si>
    <t>MARSEILLE</t>
  </si>
  <si>
    <t>MONTPELLIER</t>
  </si>
  <si>
    <t>NANTES</t>
  </si>
  <si>
    <t>NICE</t>
  </si>
  <si>
    <t>RENNES</t>
  </si>
  <si>
    <t>ROUEN</t>
  </si>
  <si>
    <t>SAINT-ETIENNE</t>
  </si>
  <si>
    <t>STRASBOURG</t>
  </si>
  <si>
    <t>TOULOUSE</t>
  </si>
  <si>
    <t>ANGERS</t>
  </si>
  <si>
    <t>TCSP -400</t>
  </si>
  <si>
    <t>BESANCON</t>
  </si>
  <si>
    <t>BREST</t>
  </si>
  <si>
    <t>CAEN</t>
  </si>
  <si>
    <t>CLERMONT-FERRAND</t>
  </si>
  <si>
    <t>DIJON</t>
  </si>
  <si>
    <t>HAVRE (LE)</t>
  </si>
  <si>
    <t>MANS (LE)</t>
  </si>
  <si>
    <t>MULHOUSE</t>
  </si>
  <si>
    <t>NANCY</t>
  </si>
  <si>
    <t>ORLEANS</t>
  </si>
  <si>
    <t>REIMS</t>
  </si>
  <si>
    <t>TOURS</t>
  </si>
  <si>
    <t>VALENCIENNES</t>
  </si>
  <si>
    <t>13 agglomértaions de plus de 400 000 habitants TCSP lourd en service</t>
  </si>
  <si>
    <t>14 agglomérations de moins de 400 000 habitants TCSP lourd en service</t>
  </si>
  <si>
    <t>10 agglomération de plus de 200 000 habitants</t>
  </si>
  <si>
    <t>1 réseau gratuit</t>
  </si>
  <si>
    <t>44 agglomérations de 100 à 200 000 habitants</t>
  </si>
  <si>
    <t>3 réseaux gratuits</t>
  </si>
  <si>
    <t>64 agglomérations de 50 à 100 000 habitants</t>
  </si>
  <si>
    <t>5 gratuits</t>
  </si>
  <si>
    <t>40 agglomérations de moins de 50 000 habitants</t>
  </si>
  <si>
    <t>Taux de couverture de l'exploitation des transports urbains en 2017</t>
  </si>
  <si>
    <t>Minimum</t>
  </si>
  <si>
    <t>Moyenne</t>
  </si>
  <si>
    <t>Maximum</t>
  </si>
  <si>
    <t>43 agglomérations de 100 à 200 000 habitants</t>
  </si>
  <si>
    <t>61 agglomérations de 50 à 100 000 habitants</t>
  </si>
  <si>
    <t>35 agglomérations de moins de 50 000 habitants</t>
  </si>
  <si>
    <t>Moyenne tous réseaux</t>
  </si>
  <si>
    <t>Source : GART d'après l'enquête annuelle sur les transports urbains (DGITM-CEREMA-GART-UTP) sur 176 réseaux (hors les 9 réseaux gratuits de l'échantillon)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</si>
</sst>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%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3" fillId="0" borderId="0" xfId="0" applyFont="1"/>
    <xf numFmtId="0" fontId="4" fillId="0" borderId="0" xfId="0" applyFont="1" applyFill="1"/>
    <xf numFmtId="165" fontId="5" fillId="0" borderId="0" xfId="2" applyNumberFormat="1" applyFont="1"/>
    <xf numFmtId="0" fontId="5" fillId="0" borderId="0" xfId="0" applyFont="1"/>
    <xf numFmtId="0" fontId="5" fillId="3" borderId="0" xfId="0" applyFont="1" applyFill="1"/>
    <xf numFmtId="0" fontId="0" fillId="3" borderId="0" xfId="0" applyFill="1"/>
    <xf numFmtId="0" fontId="0" fillId="4" borderId="0" xfId="0" applyFill="1"/>
    <xf numFmtId="0" fontId="3" fillId="4" borderId="0" xfId="0" applyFont="1" applyFill="1"/>
    <xf numFmtId="0" fontId="5" fillId="4" borderId="0" xfId="0" applyFont="1" applyFill="1"/>
    <xf numFmtId="165" fontId="0" fillId="4" borderId="0" xfId="2" applyNumberFormat="1" applyFont="1" applyFill="1"/>
    <xf numFmtId="0" fontId="0" fillId="5" borderId="0" xfId="0" applyFill="1"/>
    <xf numFmtId="0" fontId="6" fillId="0" borderId="0" xfId="0" applyFont="1"/>
    <xf numFmtId="0" fontId="3" fillId="3" borderId="0" xfId="0" applyFont="1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7" fillId="0" borderId="0" xfId="0" applyFont="1"/>
    <xf numFmtId="0" fontId="0" fillId="8" borderId="0" xfId="0" applyFill="1"/>
    <xf numFmtId="0" fontId="2" fillId="4" borderId="0" xfId="0" applyFont="1" applyFill="1"/>
    <xf numFmtId="0" fontId="8" fillId="4" borderId="0" xfId="0" applyFont="1" applyFill="1"/>
    <xf numFmtId="0" fontId="9" fillId="4" borderId="0" xfId="0" applyFont="1" applyFill="1"/>
    <xf numFmtId="165" fontId="2" fillId="4" borderId="0" xfId="2" applyNumberFormat="1" applyFont="1" applyFill="1"/>
    <xf numFmtId="166" fontId="0" fillId="0" borderId="0" xfId="1" applyNumberFormat="1" applyFont="1"/>
    <xf numFmtId="166" fontId="4" fillId="0" borderId="0" xfId="1" applyNumberFormat="1" applyFont="1"/>
    <xf numFmtId="166" fontId="2" fillId="4" borderId="0" xfId="1" applyNumberFormat="1" applyFont="1" applyFill="1"/>
    <xf numFmtId="0" fontId="0" fillId="9" borderId="0" xfId="0" applyFill="1"/>
    <xf numFmtId="166" fontId="2" fillId="4" borderId="0" xfId="0" applyNumberFormat="1" applyFont="1" applyFill="1"/>
    <xf numFmtId="0" fontId="2" fillId="10" borderId="0" xfId="0" applyFont="1" applyFill="1"/>
    <xf numFmtId="0" fontId="8" fillId="10" borderId="0" xfId="0" applyFont="1" applyFill="1"/>
    <xf numFmtId="166" fontId="2" fillId="10" borderId="0" xfId="0" applyNumberFormat="1" applyFont="1" applyFill="1"/>
    <xf numFmtId="165" fontId="2" fillId="10" borderId="0" xfId="2" applyNumberFormat="1" applyFont="1" applyFill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165" fontId="0" fillId="0" borderId="2" xfId="2" applyNumberFormat="1" applyFont="1" applyBorder="1" applyAlignment="1">
      <alignment horizontal="center"/>
    </xf>
    <xf numFmtId="0" fontId="0" fillId="0" borderId="3" xfId="0" applyBorder="1"/>
    <xf numFmtId="165" fontId="0" fillId="0" borderId="3" xfId="2" applyNumberFormat="1" applyFont="1" applyBorder="1" applyAlignment="1">
      <alignment horizontal="center"/>
    </xf>
    <xf numFmtId="0" fontId="0" fillId="0" borderId="4" xfId="0" applyBorder="1"/>
    <xf numFmtId="165" fontId="0" fillId="0" borderId="4" xfId="2" applyNumberFormat="1" applyFont="1" applyBorder="1" applyAlignment="1">
      <alignment horizontal="center"/>
    </xf>
    <xf numFmtId="0" fontId="0" fillId="0" borderId="1" xfId="0" applyBorder="1"/>
    <xf numFmtId="165" fontId="0" fillId="0" borderId="5" xfId="2" applyNumberFormat="1" applyFont="1" applyBorder="1"/>
    <xf numFmtId="165" fontId="0" fillId="0" borderId="6" xfId="2" applyNumberFormat="1" applyFont="1" applyBorder="1" applyAlignment="1">
      <alignment horizontal="center"/>
    </xf>
    <xf numFmtId="165" fontId="0" fillId="0" borderId="7" xfId="2" applyNumberFormat="1" applyFont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2"/>
  <sheetViews>
    <sheetView tabSelected="1" workbookViewId="0">
      <selection activeCell="G45" sqref="G45"/>
    </sheetView>
  </sheetViews>
  <sheetFormatPr baseColWidth="10" defaultRowHeight="15" x14ac:dyDescent="0.2"/>
  <sheetData>
    <row r="1" spans="1:7" x14ac:dyDescent="0.2">
      <c r="A1" t="s">
        <v>0</v>
      </c>
      <c r="B1" t="s">
        <v>1</v>
      </c>
      <c r="E1" s="1" t="s">
        <v>2</v>
      </c>
      <c r="F1" s="1" t="s">
        <v>3</v>
      </c>
      <c r="G1" s="1" t="s">
        <v>4</v>
      </c>
    </row>
    <row r="2" spans="1:7" x14ac:dyDescent="0.2">
      <c r="A2" s="2" t="s">
        <v>5</v>
      </c>
      <c r="B2">
        <v>147280</v>
      </c>
      <c r="C2" t="s">
        <v>6</v>
      </c>
      <c r="D2" s="3" t="s">
        <v>5</v>
      </c>
      <c r="E2" s="4">
        <v>903</v>
      </c>
      <c r="F2" s="4">
        <v>9454</v>
      </c>
      <c r="G2" s="5">
        <f t="shared" ref="G2:G30" si="0">E2/F2</f>
        <v>9.5515125872646503E-2</v>
      </c>
    </row>
    <row r="3" spans="1:7" x14ac:dyDescent="0.2">
      <c r="A3" s="2" t="s">
        <v>7</v>
      </c>
      <c r="B3">
        <v>179848</v>
      </c>
      <c r="C3" t="s">
        <v>6</v>
      </c>
      <c r="D3" s="3" t="s">
        <v>7</v>
      </c>
      <c r="E3" s="6">
        <v>6056</v>
      </c>
      <c r="F3" s="6">
        <v>32490</v>
      </c>
      <c r="G3" s="5">
        <f t="shared" si="0"/>
        <v>0.18639581409664513</v>
      </c>
    </row>
    <row r="4" spans="1:7" x14ac:dyDescent="0.2">
      <c r="A4" s="2" t="s">
        <v>8</v>
      </c>
      <c r="B4">
        <v>147878</v>
      </c>
      <c r="C4" t="s">
        <v>6</v>
      </c>
      <c r="D4" s="3" t="s">
        <v>8</v>
      </c>
      <c r="E4" s="6">
        <v>3803</v>
      </c>
      <c r="F4" s="6">
        <v>17310</v>
      </c>
      <c r="G4" s="5">
        <f t="shared" si="0"/>
        <v>0.2196995956094743</v>
      </c>
    </row>
    <row r="5" spans="1:7" x14ac:dyDescent="0.2">
      <c r="A5" s="2" t="s">
        <v>9</v>
      </c>
      <c r="B5">
        <v>109781</v>
      </c>
      <c r="C5" t="s">
        <v>6</v>
      </c>
      <c r="D5" s="3" t="s">
        <v>9</v>
      </c>
      <c r="E5" s="6">
        <v>1302</v>
      </c>
      <c r="F5" s="6">
        <v>11630</v>
      </c>
      <c r="G5" s="5">
        <f t="shared" si="0"/>
        <v>0.11195184866723989</v>
      </c>
    </row>
    <row r="6" spans="1:7" x14ac:dyDescent="0.2">
      <c r="A6" s="2" t="s">
        <v>10</v>
      </c>
      <c r="B6">
        <v>198125</v>
      </c>
      <c r="C6" t="s">
        <v>6</v>
      </c>
      <c r="D6" s="3" t="s">
        <v>10</v>
      </c>
      <c r="E6" s="6">
        <v>5140</v>
      </c>
      <c r="F6" s="6">
        <v>31895</v>
      </c>
      <c r="G6" s="5">
        <f t="shared" si="0"/>
        <v>0.16115378585985266</v>
      </c>
    </row>
    <row r="7" spans="1:7" x14ac:dyDescent="0.2">
      <c r="A7" s="2" t="s">
        <v>11</v>
      </c>
      <c r="B7">
        <v>147799</v>
      </c>
      <c r="C7" t="s">
        <v>6</v>
      </c>
      <c r="D7" s="3" t="s">
        <v>11</v>
      </c>
      <c r="E7" s="6">
        <v>3056</v>
      </c>
      <c r="F7" s="6">
        <v>17791</v>
      </c>
      <c r="G7" s="5">
        <f t="shared" si="0"/>
        <v>0.17177224439323252</v>
      </c>
    </row>
    <row r="8" spans="1:7" x14ac:dyDescent="0.2">
      <c r="A8" s="2" t="s">
        <v>12</v>
      </c>
      <c r="B8">
        <v>124756</v>
      </c>
      <c r="C8" t="s">
        <v>6</v>
      </c>
      <c r="D8" s="3" t="s">
        <v>12</v>
      </c>
      <c r="E8" s="6">
        <v>1281</v>
      </c>
      <c r="F8" s="6">
        <v>13920</v>
      </c>
      <c r="G8" s="5">
        <f t="shared" si="0"/>
        <v>9.2025862068965514E-2</v>
      </c>
    </row>
    <row r="9" spans="1:7" x14ac:dyDescent="0.2">
      <c r="A9" s="2" t="s">
        <v>13</v>
      </c>
      <c r="B9">
        <v>109080</v>
      </c>
      <c r="C9" t="s">
        <v>6</v>
      </c>
      <c r="D9" s="3" t="s">
        <v>13</v>
      </c>
      <c r="E9" s="6">
        <v>1329</v>
      </c>
      <c r="F9" s="6">
        <v>10596</v>
      </c>
      <c r="G9" s="5">
        <f t="shared" si="0"/>
        <v>0.1254246885617214</v>
      </c>
    </row>
    <row r="10" spans="1:7" x14ac:dyDescent="0.2">
      <c r="A10" s="2" t="s">
        <v>14</v>
      </c>
      <c r="B10">
        <v>117956</v>
      </c>
      <c r="C10" t="s">
        <v>6</v>
      </c>
      <c r="D10" s="3" t="s">
        <v>14</v>
      </c>
      <c r="E10" s="6">
        <v>2009</v>
      </c>
      <c r="F10" s="6">
        <v>13037</v>
      </c>
      <c r="G10" s="5">
        <f t="shared" si="0"/>
        <v>0.15409986960190228</v>
      </c>
    </row>
    <row r="11" spans="1:7" x14ac:dyDescent="0.2">
      <c r="A11" s="2" t="s">
        <v>15</v>
      </c>
      <c r="B11">
        <v>135121</v>
      </c>
      <c r="C11" t="s">
        <v>6</v>
      </c>
      <c r="D11" s="3" t="s">
        <v>15</v>
      </c>
      <c r="E11" s="6">
        <v>1414</v>
      </c>
      <c r="F11" s="6">
        <v>8773</v>
      </c>
      <c r="G11" s="5">
        <f t="shared" si="0"/>
        <v>0.1611763364869486</v>
      </c>
    </row>
    <row r="12" spans="1:7" x14ac:dyDescent="0.2">
      <c r="A12" s="2" t="s">
        <v>16</v>
      </c>
      <c r="B12">
        <v>110161</v>
      </c>
      <c r="C12" t="s">
        <v>6</v>
      </c>
      <c r="D12" s="3" t="s">
        <v>16</v>
      </c>
      <c r="E12" s="6">
        <v>2289</v>
      </c>
      <c r="F12" s="6">
        <v>13997</v>
      </c>
      <c r="G12" s="5">
        <f t="shared" si="0"/>
        <v>0.16353504322354789</v>
      </c>
    </row>
    <row r="13" spans="1:7" x14ac:dyDescent="0.2">
      <c r="A13" s="2" t="s">
        <v>17</v>
      </c>
      <c r="B13">
        <v>110812</v>
      </c>
      <c r="C13" t="s">
        <v>6</v>
      </c>
      <c r="D13" s="3" t="s">
        <v>17</v>
      </c>
      <c r="E13" s="6">
        <v>651</v>
      </c>
      <c r="F13" s="6">
        <v>4789</v>
      </c>
      <c r="G13" s="5">
        <f t="shared" si="0"/>
        <v>0.13593652119440383</v>
      </c>
    </row>
    <row r="14" spans="1:7" x14ac:dyDescent="0.2">
      <c r="A14" s="2" t="s">
        <v>18</v>
      </c>
      <c r="B14">
        <v>111755</v>
      </c>
      <c r="C14" t="s">
        <v>6</v>
      </c>
      <c r="D14" s="3" t="s">
        <v>18</v>
      </c>
      <c r="E14" s="6">
        <v>2015</v>
      </c>
      <c r="F14" s="6">
        <v>12311</v>
      </c>
      <c r="G14" s="5">
        <f t="shared" si="0"/>
        <v>0.16367476240760295</v>
      </c>
    </row>
    <row r="15" spans="1:7" x14ac:dyDescent="0.2">
      <c r="A15" s="2" t="s">
        <v>19</v>
      </c>
      <c r="B15">
        <v>160173</v>
      </c>
      <c r="C15" t="s">
        <v>6</v>
      </c>
      <c r="D15" s="3" t="s">
        <v>19</v>
      </c>
      <c r="E15" s="6">
        <v>7472</v>
      </c>
      <c r="F15" s="6">
        <v>25493</v>
      </c>
      <c r="G15" s="5">
        <f t="shared" si="0"/>
        <v>0.29310006668497235</v>
      </c>
    </row>
    <row r="16" spans="1:7" x14ac:dyDescent="0.2">
      <c r="A16" s="2" t="s">
        <v>20</v>
      </c>
      <c r="B16">
        <v>117907</v>
      </c>
      <c r="C16" t="s">
        <v>6</v>
      </c>
      <c r="D16" s="3" t="s">
        <v>20</v>
      </c>
      <c r="E16" s="6">
        <v>1506</v>
      </c>
      <c r="F16" s="6">
        <v>11149</v>
      </c>
      <c r="G16" s="5">
        <f t="shared" si="0"/>
        <v>0.13507937931653063</v>
      </c>
    </row>
    <row r="17" spans="1:8" x14ac:dyDescent="0.2">
      <c r="A17" s="2" t="s">
        <v>21</v>
      </c>
      <c r="B17">
        <v>137552</v>
      </c>
      <c r="C17" t="s">
        <v>6</v>
      </c>
      <c r="D17" s="3" t="s">
        <v>21</v>
      </c>
      <c r="E17" s="6">
        <v>4506</v>
      </c>
      <c r="F17" s="6">
        <v>22728</v>
      </c>
      <c r="G17" s="5">
        <f t="shared" si="0"/>
        <v>0.19825765575501583</v>
      </c>
    </row>
    <row r="18" spans="1:8" x14ac:dyDescent="0.2">
      <c r="A18" s="2" t="s">
        <v>22</v>
      </c>
      <c r="B18">
        <v>129082</v>
      </c>
      <c r="C18" t="s">
        <v>6</v>
      </c>
      <c r="D18" s="3" t="s">
        <v>22</v>
      </c>
      <c r="E18" s="6">
        <v>1629</v>
      </c>
      <c r="F18" s="6">
        <v>7768</v>
      </c>
      <c r="G18" s="5">
        <f t="shared" si="0"/>
        <v>0.20970648815653964</v>
      </c>
    </row>
    <row r="19" spans="1:8" x14ac:dyDescent="0.2">
      <c r="A19" s="2" t="s">
        <v>23</v>
      </c>
      <c r="B19">
        <v>127257</v>
      </c>
      <c r="C19" t="s">
        <v>6</v>
      </c>
      <c r="D19" s="3" t="s">
        <v>23</v>
      </c>
      <c r="E19" s="6">
        <v>2975</v>
      </c>
      <c r="F19" s="6">
        <v>14835</v>
      </c>
      <c r="G19" s="5">
        <f t="shared" si="0"/>
        <v>0.20053926525109539</v>
      </c>
    </row>
    <row r="20" spans="1:8" x14ac:dyDescent="0.2">
      <c r="A20" s="2" t="s">
        <v>24</v>
      </c>
      <c r="B20">
        <v>186896</v>
      </c>
      <c r="C20" t="s">
        <v>6</v>
      </c>
      <c r="D20" s="3" t="s">
        <v>24</v>
      </c>
      <c r="E20" s="6">
        <v>2059</v>
      </c>
      <c r="F20" s="6">
        <v>9546</v>
      </c>
      <c r="G20" s="5">
        <f t="shared" si="0"/>
        <v>0.21569243662266918</v>
      </c>
    </row>
    <row r="21" spans="1:8" x14ac:dyDescent="0.2">
      <c r="A21" s="2" t="s">
        <v>25</v>
      </c>
      <c r="B21">
        <v>106468</v>
      </c>
      <c r="C21" t="s">
        <v>6</v>
      </c>
      <c r="D21" s="3" t="s">
        <v>25</v>
      </c>
      <c r="E21" s="6">
        <v>1746</v>
      </c>
      <c r="F21" s="6">
        <v>7031</v>
      </c>
      <c r="G21" s="5">
        <f t="shared" si="0"/>
        <v>0.24832882946949225</v>
      </c>
    </row>
    <row r="22" spans="1:8" x14ac:dyDescent="0.2">
      <c r="A22" s="2" t="s">
        <v>26</v>
      </c>
      <c r="B22">
        <v>116782</v>
      </c>
      <c r="C22" t="s">
        <v>6</v>
      </c>
      <c r="D22" s="3" t="s">
        <v>26</v>
      </c>
      <c r="E22" s="6">
        <v>2194</v>
      </c>
      <c r="F22" s="6">
        <v>8182</v>
      </c>
      <c r="G22" s="5">
        <f t="shared" si="0"/>
        <v>0.26814959667562943</v>
      </c>
    </row>
    <row r="23" spans="1:8" x14ac:dyDescent="0.2">
      <c r="A23" s="2" t="s">
        <v>27</v>
      </c>
      <c r="B23">
        <v>110296</v>
      </c>
      <c r="C23" t="s">
        <v>6</v>
      </c>
      <c r="D23" s="3" t="s">
        <v>27</v>
      </c>
      <c r="E23" s="6">
        <v>690</v>
      </c>
      <c r="F23" s="6">
        <v>7185</v>
      </c>
      <c r="G23" s="5">
        <f t="shared" si="0"/>
        <v>9.6033402922755737E-2</v>
      </c>
    </row>
    <row r="24" spans="1:8" x14ac:dyDescent="0.2">
      <c r="A24" s="2" t="s">
        <v>28</v>
      </c>
      <c r="B24">
        <v>114928</v>
      </c>
      <c r="C24" t="s">
        <v>6</v>
      </c>
      <c r="D24" s="3" t="s">
        <v>28</v>
      </c>
      <c r="E24" s="6">
        <v>772</v>
      </c>
      <c r="F24" s="6">
        <v>4642</v>
      </c>
      <c r="G24" s="5">
        <f t="shared" si="0"/>
        <v>0.16630762602326582</v>
      </c>
    </row>
    <row r="25" spans="1:8" x14ac:dyDescent="0.2">
      <c r="A25" s="2" t="s">
        <v>29</v>
      </c>
      <c r="B25">
        <v>115686</v>
      </c>
      <c r="C25" t="s">
        <v>6</v>
      </c>
      <c r="D25" s="3" t="s">
        <v>29</v>
      </c>
      <c r="E25" s="6">
        <v>1366</v>
      </c>
      <c r="F25" s="6">
        <v>4447</v>
      </c>
      <c r="G25" s="5">
        <f t="shared" si="0"/>
        <v>0.30717337530919719</v>
      </c>
    </row>
    <row r="26" spans="1:8" x14ac:dyDescent="0.2">
      <c r="A26" s="2" t="s">
        <v>30</v>
      </c>
      <c r="B26">
        <v>107051</v>
      </c>
      <c r="C26" t="s">
        <v>6</v>
      </c>
      <c r="D26" s="3" t="s">
        <v>30</v>
      </c>
      <c r="E26" s="6">
        <v>1469</v>
      </c>
      <c r="F26" s="6">
        <v>8985</v>
      </c>
      <c r="G26" s="5">
        <f t="shared" si="0"/>
        <v>0.16349471341124094</v>
      </c>
    </row>
    <row r="27" spans="1:8" x14ac:dyDescent="0.2">
      <c r="A27" s="2" t="s">
        <v>31</v>
      </c>
      <c r="B27">
        <v>107169</v>
      </c>
      <c r="C27" t="s">
        <v>6</v>
      </c>
      <c r="D27" s="3" t="s">
        <v>31</v>
      </c>
      <c r="E27" s="6">
        <v>1151</v>
      </c>
      <c r="F27" s="6">
        <v>9574</v>
      </c>
      <c r="G27" s="5">
        <f t="shared" si="0"/>
        <v>0.12022143304783789</v>
      </c>
    </row>
    <row r="28" spans="1:8" x14ac:dyDescent="0.2">
      <c r="A28" s="2" t="s">
        <v>32</v>
      </c>
      <c r="B28">
        <v>100039</v>
      </c>
      <c r="C28" t="s">
        <v>6</v>
      </c>
      <c r="D28" s="3" t="s">
        <v>32</v>
      </c>
      <c r="E28" s="6">
        <v>2076</v>
      </c>
      <c r="F28" s="6">
        <v>12146</v>
      </c>
      <c r="G28" s="5">
        <f t="shared" si="0"/>
        <v>0.17092046764366869</v>
      </c>
    </row>
    <row r="29" spans="1:8" x14ac:dyDescent="0.2">
      <c r="A29" s="2" t="s">
        <v>33</v>
      </c>
      <c r="B29">
        <v>130686</v>
      </c>
      <c r="C29" t="s">
        <v>6</v>
      </c>
      <c r="D29" s="3" t="s">
        <v>33</v>
      </c>
      <c r="E29" s="6">
        <v>1486</v>
      </c>
      <c r="F29" s="6">
        <v>13609</v>
      </c>
      <c r="G29" s="5">
        <f t="shared" si="0"/>
        <v>0.10919244617532516</v>
      </c>
    </row>
    <row r="30" spans="1:8" x14ac:dyDescent="0.2">
      <c r="A30" s="2" t="s">
        <v>34</v>
      </c>
      <c r="B30">
        <v>129725</v>
      </c>
      <c r="C30" t="s">
        <v>6</v>
      </c>
      <c r="D30" s="3" t="s">
        <v>34</v>
      </c>
      <c r="E30" s="6">
        <v>1178</v>
      </c>
      <c r="F30" s="6">
        <v>11684</v>
      </c>
      <c r="G30" s="5">
        <f t="shared" si="0"/>
        <v>0.10082163642588154</v>
      </c>
    </row>
    <row r="31" spans="1:8" x14ac:dyDescent="0.2">
      <c r="A31" s="2" t="s">
        <v>35</v>
      </c>
      <c r="B31">
        <v>124435</v>
      </c>
      <c r="C31" t="s">
        <v>6</v>
      </c>
      <c r="D31" s="3" t="s">
        <v>35</v>
      </c>
      <c r="E31" s="7"/>
      <c r="F31" s="7"/>
      <c r="G31" s="5"/>
      <c r="H31" t="s">
        <v>36</v>
      </c>
    </row>
    <row r="32" spans="1:8" x14ac:dyDescent="0.2">
      <c r="A32" s="2" t="s">
        <v>37</v>
      </c>
      <c r="B32">
        <v>183205</v>
      </c>
      <c r="C32" t="s">
        <v>6</v>
      </c>
      <c r="D32" s="3" t="s">
        <v>37</v>
      </c>
      <c r="E32" s="6">
        <v>4495</v>
      </c>
      <c r="F32" s="6">
        <v>25627</v>
      </c>
      <c r="G32" s="5">
        <f t="shared" ref="G32:G46" si="1">E32/F32</f>
        <v>0.17540094431654116</v>
      </c>
    </row>
    <row r="33" spans="1:7" x14ac:dyDescent="0.2">
      <c r="A33" s="2" t="s">
        <v>38</v>
      </c>
      <c r="B33">
        <v>107362</v>
      </c>
      <c r="C33" t="s">
        <v>6</v>
      </c>
      <c r="D33" s="3" t="s">
        <v>38</v>
      </c>
      <c r="E33" s="6">
        <v>1093</v>
      </c>
      <c r="F33" s="6">
        <v>6196</v>
      </c>
      <c r="G33" s="5">
        <f t="shared" si="1"/>
        <v>0.17640413169786959</v>
      </c>
    </row>
    <row r="34" spans="1:7" x14ac:dyDescent="0.2">
      <c r="A34" s="2" t="s">
        <v>39</v>
      </c>
      <c r="B34">
        <v>196155</v>
      </c>
      <c r="C34" t="s">
        <v>6</v>
      </c>
      <c r="D34" s="3" t="s">
        <v>39</v>
      </c>
      <c r="E34" s="6">
        <v>5187</v>
      </c>
      <c r="F34" s="6">
        <v>24661</v>
      </c>
      <c r="G34" s="5">
        <f t="shared" si="1"/>
        <v>0.21033210332103322</v>
      </c>
    </row>
    <row r="35" spans="1:7" x14ac:dyDescent="0.2">
      <c r="A35" s="2" t="s">
        <v>40</v>
      </c>
      <c r="B35">
        <v>105123</v>
      </c>
      <c r="C35" t="s">
        <v>6</v>
      </c>
      <c r="D35" s="3" t="s">
        <v>40</v>
      </c>
      <c r="E35" s="6">
        <v>2500</v>
      </c>
      <c r="F35" s="6">
        <v>12554</v>
      </c>
      <c r="G35" s="5">
        <f t="shared" si="1"/>
        <v>0.1991397164250438</v>
      </c>
    </row>
    <row r="36" spans="1:7" x14ac:dyDescent="0.2">
      <c r="A36" s="2" t="s">
        <v>41</v>
      </c>
      <c r="B36">
        <v>103721</v>
      </c>
      <c r="C36" t="s">
        <v>6</v>
      </c>
      <c r="D36" s="3" t="s">
        <v>41</v>
      </c>
      <c r="E36" s="6">
        <v>1245</v>
      </c>
      <c r="F36" s="6">
        <v>7246</v>
      </c>
      <c r="G36" s="5">
        <f t="shared" si="1"/>
        <v>0.1718189345845984</v>
      </c>
    </row>
    <row r="37" spans="1:7" x14ac:dyDescent="0.2">
      <c r="A37" s="2" t="s">
        <v>42</v>
      </c>
      <c r="B37">
        <v>172851</v>
      </c>
      <c r="C37" t="s">
        <v>6</v>
      </c>
      <c r="D37" s="3" t="s">
        <v>42</v>
      </c>
      <c r="E37" s="6">
        <v>7047</v>
      </c>
      <c r="F37" s="8">
        <v>22775</v>
      </c>
      <c r="G37" s="5">
        <f t="shared" si="1"/>
        <v>0.30941822173435785</v>
      </c>
    </row>
    <row r="38" spans="1:7" x14ac:dyDescent="0.2">
      <c r="A38" s="2" t="s">
        <v>43</v>
      </c>
      <c r="B38">
        <v>156532</v>
      </c>
      <c r="C38" t="s">
        <v>6</v>
      </c>
      <c r="D38" s="3" t="s">
        <v>43</v>
      </c>
      <c r="E38" s="6">
        <v>3118</v>
      </c>
      <c r="F38" s="6">
        <v>14786</v>
      </c>
      <c r="G38" s="5">
        <f t="shared" si="1"/>
        <v>0.21087515217097255</v>
      </c>
    </row>
    <row r="39" spans="1:7" x14ac:dyDescent="0.2">
      <c r="A39" s="2" t="s">
        <v>44</v>
      </c>
      <c r="B39">
        <v>127122</v>
      </c>
      <c r="C39" t="s">
        <v>6</v>
      </c>
      <c r="D39" s="3" t="s">
        <v>44</v>
      </c>
      <c r="E39" s="6">
        <v>3386</v>
      </c>
      <c r="F39" s="6">
        <v>16866</v>
      </c>
      <c r="G39" s="5">
        <f t="shared" si="1"/>
        <v>0.20075892327759989</v>
      </c>
    </row>
    <row r="40" spans="1:7" x14ac:dyDescent="0.2">
      <c r="A40" s="2" t="s">
        <v>45</v>
      </c>
      <c r="B40">
        <v>182777</v>
      </c>
      <c r="C40" t="s">
        <v>6</v>
      </c>
      <c r="D40" s="3" t="s">
        <v>45</v>
      </c>
      <c r="E40" s="6">
        <v>5160</v>
      </c>
      <c r="F40" s="6">
        <v>22192</v>
      </c>
      <c r="G40" s="5">
        <f t="shared" si="1"/>
        <v>0.23251622206200431</v>
      </c>
    </row>
    <row r="41" spans="1:7" x14ac:dyDescent="0.2">
      <c r="A41" s="2" t="s">
        <v>46</v>
      </c>
      <c r="B41">
        <v>103956</v>
      </c>
      <c r="C41" t="s">
        <v>6</v>
      </c>
      <c r="D41" s="3" t="s">
        <v>46</v>
      </c>
      <c r="E41" s="6">
        <v>1010</v>
      </c>
      <c r="F41" s="6">
        <v>3918</v>
      </c>
      <c r="G41" s="5">
        <f t="shared" si="1"/>
        <v>0.25778458397141396</v>
      </c>
    </row>
    <row r="42" spans="1:7" x14ac:dyDescent="0.2">
      <c r="A42" s="2" t="s">
        <v>47</v>
      </c>
      <c r="B42">
        <v>126613</v>
      </c>
      <c r="C42" t="s">
        <v>6</v>
      </c>
      <c r="D42" s="3" t="s">
        <v>47</v>
      </c>
      <c r="E42" s="6">
        <v>1448</v>
      </c>
      <c r="F42" s="6">
        <v>9383</v>
      </c>
      <c r="G42" s="5">
        <f t="shared" si="1"/>
        <v>0.15432164552914845</v>
      </c>
    </row>
    <row r="43" spans="1:7" x14ac:dyDescent="0.2">
      <c r="A43" s="2" t="s">
        <v>48</v>
      </c>
      <c r="B43">
        <v>126391</v>
      </c>
      <c r="C43" t="s">
        <v>6</v>
      </c>
      <c r="D43" s="3" t="s">
        <v>48</v>
      </c>
      <c r="E43" s="6">
        <v>693</v>
      </c>
      <c r="F43" s="6">
        <v>4949</v>
      </c>
      <c r="G43" s="5">
        <f t="shared" si="1"/>
        <v>0.14002828854314003</v>
      </c>
    </row>
    <row r="44" spans="1:7" x14ac:dyDescent="0.2">
      <c r="A44" s="2" t="s">
        <v>49</v>
      </c>
      <c r="B44">
        <v>174221</v>
      </c>
      <c r="C44" t="s">
        <v>6</v>
      </c>
      <c r="D44" s="3" t="s">
        <v>49</v>
      </c>
      <c r="E44" s="6">
        <v>3753</v>
      </c>
      <c r="F44" s="6">
        <v>15641</v>
      </c>
      <c r="G44" s="5">
        <f t="shared" si="1"/>
        <v>0.23994629499392622</v>
      </c>
    </row>
    <row r="45" spans="1:7" x14ac:dyDescent="0.2">
      <c r="A45" s="2" t="s">
        <v>50</v>
      </c>
      <c r="B45">
        <v>171295</v>
      </c>
      <c r="C45" t="s">
        <v>6</v>
      </c>
      <c r="D45" s="3" t="s">
        <v>50</v>
      </c>
      <c r="E45" s="6">
        <v>4221</v>
      </c>
      <c r="F45" s="6">
        <v>16331</v>
      </c>
      <c r="G45" s="5">
        <f t="shared" si="1"/>
        <v>0.25846549507072442</v>
      </c>
    </row>
    <row r="46" spans="1:7" x14ac:dyDescent="0.2">
      <c r="A46" s="9"/>
      <c r="B46" s="9"/>
      <c r="C46" s="9"/>
      <c r="D46" s="10"/>
      <c r="E46" s="11">
        <f>SUM(E2:E45)</f>
        <v>109879</v>
      </c>
      <c r="F46" s="11">
        <f>SUM(F2:F45)</f>
        <v>580122</v>
      </c>
      <c r="G46" s="12">
        <f t="shared" si="1"/>
        <v>0.18940671100216852</v>
      </c>
    </row>
    <row r="47" spans="1:7" x14ac:dyDescent="0.2">
      <c r="A47" s="13" t="s">
        <v>51</v>
      </c>
      <c r="B47">
        <v>77773</v>
      </c>
      <c r="C47" t="s">
        <v>52</v>
      </c>
      <c r="D47" s="3" t="s">
        <v>51</v>
      </c>
      <c r="E47" s="6">
        <v>263</v>
      </c>
      <c r="F47" s="6">
        <v>2057</v>
      </c>
      <c r="G47" s="5">
        <v>0.1278561011181332</v>
      </c>
    </row>
    <row r="48" spans="1:7" x14ac:dyDescent="0.2">
      <c r="A48" s="13" t="s">
        <v>53</v>
      </c>
      <c r="B48">
        <v>99488</v>
      </c>
      <c r="C48" t="s">
        <v>52</v>
      </c>
      <c r="D48" s="3" t="s">
        <v>53</v>
      </c>
      <c r="E48" s="6">
        <v>790</v>
      </c>
      <c r="F48" s="6">
        <v>7535</v>
      </c>
      <c r="G48" s="5">
        <v>0.10484406104844061</v>
      </c>
    </row>
    <row r="49" spans="1:8" x14ac:dyDescent="0.2">
      <c r="A49" s="13" t="s">
        <v>54</v>
      </c>
      <c r="B49">
        <v>75438</v>
      </c>
      <c r="C49" t="s">
        <v>52</v>
      </c>
      <c r="D49" s="3" t="s">
        <v>54</v>
      </c>
      <c r="E49" s="6">
        <v>901</v>
      </c>
      <c r="F49" s="6">
        <v>4364</v>
      </c>
      <c r="G49" s="5">
        <v>0.20646196150320806</v>
      </c>
    </row>
    <row r="50" spans="1:8" x14ac:dyDescent="0.2">
      <c r="A50" s="13" t="s">
        <v>55</v>
      </c>
      <c r="B50">
        <v>84990</v>
      </c>
      <c r="C50" t="s">
        <v>52</v>
      </c>
      <c r="D50" s="3" t="s">
        <v>55</v>
      </c>
      <c r="E50" s="6">
        <v>603</v>
      </c>
      <c r="F50" s="6">
        <v>4991</v>
      </c>
      <c r="G50" s="5">
        <v>0.12081747144860749</v>
      </c>
    </row>
    <row r="51" spans="1:8" x14ac:dyDescent="0.2">
      <c r="A51" s="13" t="s">
        <v>56</v>
      </c>
      <c r="B51">
        <v>58924</v>
      </c>
      <c r="C51" t="s">
        <v>52</v>
      </c>
      <c r="D51" s="3" t="s">
        <v>56</v>
      </c>
      <c r="E51" s="6">
        <v>575</v>
      </c>
      <c r="F51" s="6">
        <v>3476</v>
      </c>
      <c r="G51" s="5">
        <v>0.16542002301495973</v>
      </c>
    </row>
    <row r="52" spans="1:8" x14ac:dyDescent="0.2">
      <c r="A52" s="13" t="s">
        <v>57</v>
      </c>
      <c r="B52">
        <v>90932</v>
      </c>
      <c r="C52" t="s">
        <v>52</v>
      </c>
      <c r="D52" s="3" t="s">
        <v>57</v>
      </c>
      <c r="E52" s="6">
        <v>3346</v>
      </c>
      <c r="F52" s="6">
        <v>10745</v>
      </c>
      <c r="G52" s="5">
        <v>0.31140065146579804</v>
      </c>
    </row>
    <row r="53" spans="1:8" x14ac:dyDescent="0.2">
      <c r="A53" s="13" t="s">
        <v>58</v>
      </c>
      <c r="B53">
        <v>66816</v>
      </c>
      <c r="C53" t="s">
        <v>52</v>
      </c>
      <c r="D53" s="3" t="s">
        <v>58</v>
      </c>
      <c r="E53" s="6">
        <v>610</v>
      </c>
      <c r="F53" s="6">
        <v>4775</v>
      </c>
      <c r="G53" s="5">
        <v>0.12774869109947645</v>
      </c>
    </row>
    <row r="54" spans="1:8" x14ac:dyDescent="0.2">
      <c r="A54" s="13" t="s">
        <v>59</v>
      </c>
      <c r="B54">
        <v>87365</v>
      </c>
      <c r="C54" t="s">
        <v>52</v>
      </c>
      <c r="D54" s="3" t="s">
        <v>59</v>
      </c>
      <c r="E54" s="6">
        <v>598</v>
      </c>
      <c r="F54" s="6">
        <v>8556</v>
      </c>
      <c r="G54" s="5">
        <v>6.9892473118279563E-2</v>
      </c>
    </row>
    <row r="55" spans="1:8" x14ac:dyDescent="0.2">
      <c r="A55" s="13" t="s">
        <v>60</v>
      </c>
      <c r="B55">
        <v>55891</v>
      </c>
      <c r="C55" t="s">
        <v>52</v>
      </c>
      <c r="D55" s="3" t="s">
        <v>60</v>
      </c>
      <c r="E55" s="6">
        <v>822</v>
      </c>
      <c r="F55" s="6">
        <v>4428</v>
      </c>
      <c r="G55" s="5">
        <v>0.1856368563685637</v>
      </c>
    </row>
    <row r="56" spans="1:8" x14ac:dyDescent="0.2">
      <c r="A56" s="13" t="s">
        <v>61</v>
      </c>
      <c r="B56">
        <v>71268</v>
      </c>
      <c r="C56" t="s">
        <v>52</v>
      </c>
      <c r="D56" s="3" t="s">
        <v>61</v>
      </c>
      <c r="E56" s="6">
        <v>1029</v>
      </c>
      <c r="F56" s="6">
        <v>6705</v>
      </c>
      <c r="G56" s="5">
        <v>0.15346756152125279</v>
      </c>
    </row>
    <row r="57" spans="1:8" x14ac:dyDescent="0.2">
      <c r="A57" s="13" t="s">
        <v>62</v>
      </c>
      <c r="B57">
        <v>59150</v>
      </c>
      <c r="C57" t="s">
        <v>52</v>
      </c>
      <c r="D57" s="3" t="s">
        <v>62</v>
      </c>
      <c r="E57" s="6">
        <v>798</v>
      </c>
      <c r="F57" s="6">
        <v>5085</v>
      </c>
      <c r="G57" s="5">
        <v>0.15693215339233038</v>
      </c>
    </row>
    <row r="58" spans="1:8" x14ac:dyDescent="0.2">
      <c r="A58" s="13" t="s">
        <v>63</v>
      </c>
      <c r="B58">
        <v>96799</v>
      </c>
      <c r="C58" t="s">
        <v>52</v>
      </c>
      <c r="D58" s="3" t="s">
        <v>63</v>
      </c>
      <c r="E58" s="6">
        <v>1201</v>
      </c>
      <c r="F58" s="6">
        <v>6949</v>
      </c>
      <c r="G58" s="5">
        <v>0.17283062311123903</v>
      </c>
    </row>
    <row r="59" spans="1:8" x14ac:dyDescent="0.2">
      <c r="A59" s="13" t="s">
        <v>64</v>
      </c>
      <c r="B59">
        <v>62615</v>
      </c>
      <c r="C59" t="s">
        <v>52</v>
      </c>
      <c r="D59" s="3" t="s">
        <v>64</v>
      </c>
      <c r="E59" s="6">
        <v>30</v>
      </c>
      <c r="F59" s="6">
        <v>794</v>
      </c>
      <c r="G59" s="5">
        <v>3.7783375314861464E-2</v>
      </c>
    </row>
    <row r="60" spans="1:8" x14ac:dyDescent="0.2">
      <c r="A60" s="13" t="s">
        <v>65</v>
      </c>
      <c r="B60">
        <v>82958</v>
      </c>
      <c r="C60" t="s">
        <v>52</v>
      </c>
      <c r="D60" s="3" t="s">
        <v>65</v>
      </c>
      <c r="E60" s="6">
        <v>1605</v>
      </c>
      <c r="F60" s="6">
        <v>6524</v>
      </c>
      <c r="G60" s="5">
        <v>0.24601471489883506</v>
      </c>
    </row>
    <row r="61" spans="1:8" x14ac:dyDescent="0.2">
      <c r="A61" s="13" t="s">
        <v>66</v>
      </c>
      <c r="B61">
        <v>75845</v>
      </c>
      <c r="C61" t="s">
        <v>52</v>
      </c>
      <c r="D61" s="3" t="s">
        <v>66</v>
      </c>
      <c r="E61" s="6"/>
      <c r="F61" s="6"/>
      <c r="G61" s="5"/>
      <c r="H61" t="s">
        <v>36</v>
      </c>
    </row>
    <row r="62" spans="1:8" x14ac:dyDescent="0.2">
      <c r="A62" s="13" t="s">
        <v>67</v>
      </c>
      <c r="B62">
        <v>86669</v>
      </c>
      <c r="C62" t="s">
        <v>52</v>
      </c>
      <c r="D62" s="3" t="s">
        <v>67</v>
      </c>
      <c r="E62" s="6">
        <v>851</v>
      </c>
      <c r="F62" s="6">
        <v>3640</v>
      </c>
      <c r="G62" s="5">
        <v>0.23379120879120879</v>
      </c>
    </row>
    <row r="63" spans="1:8" x14ac:dyDescent="0.2">
      <c r="A63" s="13" t="s">
        <v>68</v>
      </c>
      <c r="B63">
        <v>71935</v>
      </c>
      <c r="C63" t="s">
        <v>52</v>
      </c>
      <c r="D63" s="3" t="s">
        <v>68</v>
      </c>
      <c r="E63" s="6">
        <v>72</v>
      </c>
      <c r="F63" s="6">
        <v>840</v>
      </c>
      <c r="G63" s="5">
        <v>8.5714285714285715E-2</v>
      </c>
    </row>
    <row r="64" spans="1:8" x14ac:dyDescent="0.2">
      <c r="A64" s="13" t="s">
        <v>69</v>
      </c>
      <c r="B64">
        <v>84703</v>
      </c>
      <c r="C64" t="s">
        <v>52</v>
      </c>
      <c r="D64" s="3" t="s">
        <v>69</v>
      </c>
      <c r="E64" s="6"/>
      <c r="F64" s="6"/>
      <c r="G64" s="5"/>
      <c r="H64" t="s">
        <v>36</v>
      </c>
    </row>
    <row r="65" spans="1:8" x14ac:dyDescent="0.2">
      <c r="A65" s="13" t="s">
        <v>70</v>
      </c>
      <c r="B65">
        <v>51688</v>
      </c>
      <c r="C65" t="s">
        <v>52</v>
      </c>
      <c r="D65" s="14" t="s">
        <v>70</v>
      </c>
      <c r="E65" s="6">
        <v>275</v>
      </c>
      <c r="F65" s="6">
        <v>1596</v>
      </c>
      <c r="G65" s="5">
        <v>0.17230576441102757</v>
      </c>
    </row>
    <row r="66" spans="1:8" x14ac:dyDescent="0.2">
      <c r="A66" s="13" t="s">
        <v>71</v>
      </c>
      <c r="B66">
        <v>87313</v>
      </c>
      <c r="C66" t="s">
        <v>52</v>
      </c>
      <c r="D66" s="14" t="s">
        <v>71</v>
      </c>
      <c r="E66" s="6">
        <f>1087+28</f>
        <v>1115</v>
      </c>
      <c r="F66" s="6">
        <f>7279+798</f>
        <v>8077</v>
      </c>
      <c r="G66" s="5">
        <f>E66/F66</f>
        <v>0.13804630432091122</v>
      </c>
    </row>
    <row r="67" spans="1:8" x14ac:dyDescent="0.2">
      <c r="A67" s="13" t="s">
        <v>72</v>
      </c>
      <c r="B67">
        <v>97828</v>
      </c>
      <c r="C67" t="s">
        <v>52</v>
      </c>
      <c r="D67" s="15" t="s">
        <v>72</v>
      </c>
      <c r="E67" s="6">
        <v>502</v>
      </c>
      <c r="F67" s="6">
        <v>3181</v>
      </c>
      <c r="G67" s="5">
        <v>0.15781200880226343</v>
      </c>
    </row>
    <row r="68" spans="1:8" x14ac:dyDescent="0.2">
      <c r="A68" s="13" t="s">
        <v>73</v>
      </c>
      <c r="B68">
        <v>57080</v>
      </c>
      <c r="C68" t="s">
        <v>52</v>
      </c>
      <c r="D68" s="3" t="s">
        <v>73</v>
      </c>
      <c r="E68" s="6">
        <v>370</v>
      </c>
      <c r="F68" s="6">
        <v>3597</v>
      </c>
      <c r="G68" s="5">
        <v>0.10286349735891021</v>
      </c>
    </row>
    <row r="69" spans="1:8" x14ac:dyDescent="0.2">
      <c r="A69" s="13" t="s">
        <v>74</v>
      </c>
      <c r="B69">
        <v>55763</v>
      </c>
      <c r="C69" t="s">
        <v>52</v>
      </c>
      <c r="D69" s="3" t="s">
        <v>74</v>
      </c>
      <c r="E69" s="6">
        <v>289</v>
      </c>
      <c r="F69" s="6">
        <v>4459</v>
      </c>
      <c r="G69" s="5">
        <v>6.4812738282126039E-2</v>
      </c>
    </row>
    <row r="70" spans="1:8" x14ac:dyDescent="0.2">
      <c r="A70" s="13" t="s">
        <v>75</v>
      </c>
      <c r="B70">
        <v>56264</v>
      </c>
      <c r="C70" t="s">
        <v>52</v>
      </c>
      <c r="D70" s="3" t="s">
        <v>75</v>
      </c>
      <c r="E70" s="6">
        <v>166</v>
      </c>
      <c r="F70" s="6">
        <v>1287</v>
      </c>
      <c r="G70" s="5">
        <v>0.12898212898212899</v>
      </c>
    </row>
    <row r="71" spans="1:8" x14ac:dyDescent="0.2">
      <c r="A71" s="13" t="s">
        <v>76</v>
      </c>
      <c r="B71">
        <v>79566</v>
      </c>
      <c r="C71" t="s">
        <v>52</v>
      </c>
      <c r="D71" s="3" t="s">
        <v>76</v>
      </c>
      <c r="E71" s="6">
        <v>906</v>
      </c>
      <c r="F71" s="6">
        <v>5115</v>
      </c>
      <c r="G71" s="5">
        <v>0.17712609970674487</v>
      </c>
    </row>
    <row r="72" spans="1:8" x14ac:dyDescent="0.2">
      <c r="A72" s="13" t="s">
        <v>77</v>
      </c>
      <c r="B72">
        <v>57089</v>
      </c>
      <c r="C72" t="s">
        <v>52</v>
      </c>
      <c r="D72" s="3" t="s">
        <v>77</v>
      </c>
      <c r="E72" s="6">
        <v>260</v>
      </c>
      <c r="F72" s="6">
        <v>1485</v>
      </c>
      <c r="G72" s="5">
        <v>0.17508417508417509</v>
      </c>
    </row>
    <row r="73" spans="1:8" x14ac:dyDescent="0.2">
      <c r="A73" s="13" t="s">
        <v>78</v>
      </c>
      <c r="B73">
        <v>76453</v>
      </c>
      <c r="C73" t="s">
        <v>52</v>
      </c>
      <c r="D73" s="3" t="s">
        <v>78</v>
      </c>
      <c r="E73" s="6">
        <v>27</v>
      </c>
      <c r="F73" s="6">
        <v>432</v>
      </c>
      <c r="G73" s="5">
        <v>6.25E-2</v>
      </c>
    </row>
    <row r="74" spans="1:8" x14ac:dyDescent="0.2">
      <c r="A74" s="13" t="s">
        <v>79</v>
      </c>
      <c r="B74">
        <v>96959</v>
      </c>
      <c r="C74" t="s">
        <v>52</v>
      </c>
      <c r="D74" s="3" t="s">
        <v>79</v>
      </c>
      <c r="E74" s="6">
        <v>572</v>
      </c>
      <c r="F74" s="6">
        <v>2960</v>
      </c>
      <c r="G74" s="5">
        <v>0.19324324324324324</v>
      </c>
    </row>
    <row r="75" spans="1:8" x14ac:dyDescent="0.2">
      <c r="A75" s="13" t="s">
        <v>80</v>
      </c>
      <c r="B75">
        <v>68937</v>
      </c>
      <c r="C75" t="s">
        <v>52</v>
      </c>
      <c r="D75" s="3" t="s">
        <v>80</v>
      </c>
      <c r="E75" s="6">
        <v>33</v>
      </c>
      <c r="F75" s="6">
        <v>510</v>
      </c>
      <c r="G75" s="5">
        <v>6.4705882352941183E-2</v>
      </c>
    </row>
    <row r="76" spans="1:8" x14ac:dyDescent="0.2">
      <c r="A76" s="13" t="s">
        <v>81</v>
      </c>
      <c r="B76">
        <v>92631</v>
      </c>
      <c r="C76" t="s">
        <v>52</v>
      </c>
      <c r="D76" s="3" t="s">
        <v>81</v>
      </c>
      <c r="E76" s="6"/>
      <c r="F76" s="6"/>
      <c r="G76" s="5"/>
      <c r="H76" t="s">
        <v>36</v>
      </c>
    </row>
    <row r="77" spans="1:8" x14ac:dyDescent="0.2">
      <c r="A77" s="13" t="s">
        <v>82</v>
      </c>
      <c r="B77">
        <v>75792</v>
      </c>
      <c r="C77" t="s">
        <v>52</v>
      </c>
      <c r="D77" s="3" t="s">
        <v>82</v>
      </c>
      <c r="E77" s="6">
        <v>232</v>
      </c>
      <c r="F77" s="6">
        <v>1221</v>
      </c>
      <c r="G77" s="5">
        <v>0.19000819000819</v>
      </c>
    </row>
    <row r="78" spans="1:8" x14ac:dyDescent="0.2">
      <c r="A78" s="13" t="s">
        <v>83</v>
      </c>
      <c r="B78">
        <v>73133</v>
      </c>
      <c r="C78" t="s">
        <v>52</v>
      </c>
      <c r="D78" s="3" t="s">
        <v>83</v>
      </c>
      <c r="E78" s="6">
        <v>718</v>
      </c>
      <c r="F78" s="6">
        <v>3771</v>
      </c>
      <c r="G78" s="5">
        <v>0.19040042429063908</v>
      </c>
    </row>
    <row r="79" spans="1:8" x14ac:dyDescent="0.2">
      <c r="A79" s="13" t="s">
        <v>84</v>
      </c>
      <c r="B79">
        <v>70563</v>
      </c>
      <c r="C79" t="s">
        <v>52</v>
      </c>
      <c r="D79" s="3" t="s">
        <v>84</v>
      </c>
      <c r="E79" s="6">
        <v>840</v>
      </c>
      <c r="F79" s="6">
        <v>5410</v>
      </c>
      <c r="G79" s="5">
        <v>0.15526802218114602</v>
      </c>
    </row>
    <row r="80" spans="1:8" x14ac:dyDescent="0.2">
      <c r="A80" s="13" t="s">
        <v>85</v>
      </c>
      <c r="B80">
        <v>62370</v>
      </c>
      <c r="C80" t="s">
        <v>52</v>
      </c>
      <c r="D80" s="3" t="s">
        <v>85</v>
      </c>
      <c r="E80" s="6">
        <v>158</v>
      </c>
      <c r="F80" s="6">
        <v>2043</v>
      </c>
      <c r="G80" s="5">
        <v>7.7337249143416539E-2</v>
      </c>
    </row>
    <row r="81" spans="1:7" x14ac:dyDescent="0.2">
      <c r="A81" s="13" t="s">
        <v>86</v>
      </c>
      <c r="B81">
        <v>72738</v>
      </c>
      <c r="C81" t="s">
        <v>52</v>
      </c>
      <c r="D81" s="3" t="s">
        <v>86</v>
      </c>
      <c r="E81" s="6">
        <v>1349</v>
      </c>
      <c r="F81" s="6">
        <v>8004</v>
      </c>
      <c r="G81" s="5">
        <v>0.16854072963518241</v>
      </c>
    </row>
    <row r="82" spans="1:7" x14ac:dyDescent="0.2">
      <c r="A82" s="13" t="s">
        <v>87</v>
      </c>
      <c r="B82">
        <v>64215</v>
      </c>
      <c r="C82" t="s">
        <v>52</v>
      </c>
      <c r="D82" s="3" t="s">
        <v>87</v>
      </c>
      <c r="E82" s="6">
        <v>917</v>
      </c>
      <c r="F82" s="6">
        <v>4090</v>
      </c>
      <c r="G82" s="5">
        <v>0.22420537897310513</v>
      </c>
    </row>
    <row r="83" spans="1:7" x14ac:dyDescent="0.2">
      <c r="A83" s="13" t="s">
        <v>88</v>
      </c>
      <c r="B83">
        <v>56396</v>
      </c>
      <c r="C83" t="s">
        <v>52</v>
      </c>
      <c r="D83" s="3" t="s">
        <v>88</v>
      </c>
      <c r="E83" s="6">
        <v>354</v>
      </c>
      <c r="F83" s="6">
        <v>3256</v>
      </c>
      <c r="G83" s="5">
        <v>0.10872235872235872</v>
      </c>
    </row>
    <row r="84" spans="1:7" x14ac:dyDescent="0.2">
      <c r="A84" s="13" t="s">
        <v>89</v>
      </c>
      <c r="B84">
        <v>65212</v>
      </c>
      <c r="C84" t="s">
        <v>52</v>
      </c>
      <c r="D84" s="3" t="s">
        <v>89</v>
      </c>
      <c r="E84" s="6">
        <v>882</v>
      </c>
      <c r="F84" s="6">
        <v>4760</v>
      </c>
      <c r="G84" s="5">
        <v>0.18529411764705883</v>
      </c>
    </row>
    <row r="85" spans="1:7" x14ac:dyDescent="0.2">
      <c r="A85" s="13" t="s">
        <v>90</v>
      </c>
      <c r="B85">
        <v>66726</v>
      </c>
      <c r="C85" t="s">
        <v>52</v>
      </c>
      <c r="D85" s="3" t="s">
        <v>90</v>
      </c>
      <c r="E85" s="6">
        <v>501</v>
      </c>
      <c r="F85" s="6">
        <v>3551</v>
      </c>
      <c r="G85" s="5">
        <v>0.14108701774148127</v>
      </c>
    </row>
    <row r="86" spans="1:7" x14ac:dyDescent="0.2">
      <c r="A86" s="13" t="s">
        <v>91</v>
      </c>
      <c r="B86">
        <v>67879</v>
      </c>
      <c r="C86" t="s">
        <v>52</v>
      </c>
      <c r="D86" s="3" t="s">
        <v>91</v>
      </c>
      <c r="E86" s="6">
        <v>514</v>
      </c>
      <c r="F86" s="6">
        <v>3672</v>
      </c>
      <c r="G86" s="5">
        <v>0.13997821350762527</v>
      </c>
    </row>
    <row r="87" spans="1:7" x14ac:dyDescent="0.2">
      <c r="A87" s="13" t="s">
        <v>92</v>
      </c>
      <c r="B87">
        <v>69973</v>
      </c>
      <c r="C87" t="s">
        <v>52</v>
      </c>
      <c r="D87" s="3" t="s">
        <v>92</v>
      </c>
      <c r="E87" s="6">
        <v>1500</v>
      </c>
      <c r="F87" s="6">
        <v>7112</v>
      </c>
      <c r="G87" s="5">
        <v>0.21091113610798651</v>
      </c>
    </row>
    <row r="88" spans="1:7" x14ac:dyDescent="0.2">
      <c r="A88" s="13" t="s">
        <v>93</v>
      </c>
      <c r="B88">
        <v>52900</v>
      </c>
      <c r="C88" t="s">
        <v>52</v>
      </c>
      <c r="D88" s="3" t="s">
        <v>93</v>
      </c>
      <c r="E88" s="6">
        <v>449</v>
      </c>
      <c r="F88" s="6">
        <v>2179</v>
      </c>
      <c r="G88" s="5">
        <v>0.20605782469022488</v>
      </c>
    </row>
    <row r="89" spans="1:7" x14ac:dyDescent="0.2">
      <c r="A89" s="13" t="s">
        <v>94</v>
      </c>
      <c r="B89">
        <v>58985</v>
      </c>
      <c r="C89" t="s">
        <v>52</v>
      </c>
      <c r="D89" s="3" t="s">
        <v>94</v>
      </c>
      <c r="E89" s="6">
        <v>222</v>
      </c>
      <c r="F89" s="6">
        <v>2020</v>
      </c>
      <c r="G89" s="5">
        <v>0.1099009900990099</v>
      </c>
    </row>
    <row r="90" spans="1:7" x14ac:dyDescent="0.2">
      <c r="A90" s="13" t="s">
        <v>95</v>
      </c>
      <c r="B90">
        <v>84982</v>
      </c>
      <c r="C90" t="s">
        <v>52</v>
      </c>
      <c r="D90" s="3" t="s">
        <v>95</v>
      </c>
      <c r="E90" s="6">
        <v>545</v>
      </c>
      <c r="F90" s="6">
        <v>4042</v>
      </c>
      <c r="G90" s="5">
        <v>0.13483424047501236</v>
      </c>
    </row>
    <row r="91" spans="1:7" x14ac:dyDescent="0.2">
      <c r="A91" s="13" t="s">
        <v>96</v>
      </c>
      <c r="B91">
        <v>57064</v>
      </c>
      <c r="C91" t="s">
        <v>52</v>
      </c>
      <c r="D91" s="3" t="s">
        <v>96</v>
      </c>
      <c r="E91" s="6">
        <v>416</v>
      </c>
      <c r="F91" s="6">
        <v>3563</v>
      </c>
      <c r="G91" s="5">
        <v>0.11675554308167274</v>
      </c>
    </row>
    <row r="92" spans="1:7" x14ac:dyDescent="0.2">
      <c r="A92" s="13" t="s">
        <v>97</v>
      </c>
      <c r="B92">
        <v>64952</v>
      </c>
      <c r="C92" t="s">
        <v>52</v>
      </c>
      <c r="D92" s="3" t="s">
        <v>97</v>
      </c>
      <c r="E92" s="6">
        <v>753</v>
      </c>
      <c r="F92" s="6">
        <v>4847</v>
      </c>
      <c r="G92" s="5">
        <v>0.15535382710955231</v>
      </c>
    </row>
    <row r="93" spans="1:7" x14ac:dyDescent="0.2">
      <c r="A93" s="13" t="s">
        <v>98</v>
      </c>
      <c r="B93">
        <v>99364</v>
      </c>
      <c r="C93" t="s">
        <v>52</v>
      </c>
      <c r="D93" s="3" t="s">
        <v>98</v>
      </c>
      <c r="E93" s="6">
        <v>1679</v>
      </c>
      <c r="F93" s="6">
        <v>8679</v>
      </c>
      <c r="G93" s="5">
        <v>0.19345546721972579</v>
      </c>
    </row>
    <row r="94" spans="1:7" x14ac:dyDescent="0.2">
      <c r="A94" s="13" t="s">
        <v>99</v>
      </c>
      <c r="B94">
        <v>58582</v>
      </c>
      <c r="C94" t="s">
        <v>52</v>
      </c>
      <c r="D94" s="3" t="s">
        <v>99</v>
      </c>
      <c r="E94" s="6">
        <v>373</v>
      </c>
      <c r="F94" s="6">
        <v>5616</v>
      </c>
      <c r="G94" s="5">
        <v>6.6417378917378922E-2</v>
      </c>
    </row>
    <row r="95" spans="1:7" x14ac:dyDescent="0.2">
      <c r="A95" s="13" t="s">
        <v>100</v>
      </c>
      <c r="B95">
        <v>84156</v>
      </c>
      <c r="C95" t="s">
        <v>52</v>
      </c>
      <c r="D95" s="3" t="s">
        <v>100</v>
      </c>
      <c r="E95" s="6">
        <v>684</v>
      </c>
      <c r="F95" s="6">
        <v>5287</v>
      </c>
      <c r="G95" s="5">
        <v>0.12937393606960468</v>
      </c>
    </row>
    <row r="96" spans="1:7" x14ac:dyDescent="0.2">
      <c r="A96" s="13" t="s">
        <v>101</v>
      </c>
      <c r="B96">
        <v>55095</v>
      </c>
      <c r="C96" t="s">
        <v>52</v>
      </c>
      <c r="D96" s="3" t="s">
        <v>101</v>
      </c>
      <c r="E96" s="6">
        <v>171</v>
      </c>
      <c r="F96" s="6">
        <v>1574</v>
      </c>
      <c r="G96" s="5">
        <v>0.10864040660736976</v>
      </c>
    </row>
    <row r="97" spans="1:7" x14ac:dyDescent="0.2">
      <c r="A97" s="13" t="s">
        <v>102</v>
      </c>
      <c r="B97">
        <v>78316</v>
      </c>
      <c r="C97" t="s">
        <v>52</v>
      </c>
      <c r="D97" s="3" t="s">
        <v>102</v>
      </c>
      <c r="E97" s="6">
        <v>236</v>
      </c>
      <c r="F97" s="6">
        <v>1149</v>
      </c>
      <c r="G97" s="5">
        <v>0.20539599651871193</v>
      </c>
    </row>
    <row r="98" spans="1:7" x14ac:dyDescent="0.2">
      <c r="A98" s="13" t="s">
        <v>103</v>
      </c>
      <c r="B98">
        <v>61076</v>
      </c>
      <c r="C98" t="s">
        <v>52</v>
      </c>
      <c r="D98" s="3" t="s">
        <v>103</v>
      </c>
      <c r="E98" s="6">
        <v>367</v>
      </c>
      <c r="F98" s="6">
        <v>1879</v>
      </c>
      <c r="G98" s="5">
        <v>0.19531665779670038</v>
      </c>
    </row>
    <row r="99" spans="1:7" x14ac:dyDescent="0.2">
      <c r="A99" s="13" t="s">
        <v>104</v>
      </c>
      <c r="B99">
        <v>62095</v>
      </c>
      <c r="C99" t="s">
        <v>52</v>
      </c>
      <c r="D99" s="3" t="s">
        <v>104</v>
      </c>
      <c r="E99" s="6">
        <v>653</v>
      </c>
      <c r="F99" s="6">
        <v>2882</v>
      </c>
      <c r="G99" s="5">
        <v>0.22657876474670369</v>
      </c>
    </row>
    <row r="100" spans="1:7" x14ac:dyDescent="0.2">
      <c r="A100" s="13" t="s">
        <v>105</v>
      </c>
      <c r="B100">
        <v>78854</v>
      </c>
      <c r="C100" t="s">
        <v>52</v>
      </c>
      <c r="D100" s="3" t="s">
        <v>105</v>
      </c>
      <c r="E100" s="6">
        <v>312</v>
      </c>
      <c r="F100" s="6">
        <v>1701</v>
      </c>
      <c r="G100" s="5">
        <v>0.18342151675485008</v>
      </c>
    </row>
    <row r="101" spans="1:7" x14ac:dyDescent="0.2">
      <c r="A101" s="13" t="s">
        <v>106</v>
      </c>
      <c r="B101">
        <v>79063</v>
      </c>
      <c r="C101" t="s">
        <v>52</v>
      </c>
      <c r="D101" s="3" t="s">
        <v>106</v>
      </c>
      <c r="E101" s="6">
        <v>1896</v>
      </c>
      <c r="F101" s="6">
        <v>3212</v>
      </c>
      <c r="G101" s="5">
        <v>0.59028642590286429</v>
      </c>
    </row>
    <row r="102" spans="1:7" x14ac:dyDescent="0.2">
      <c r="A102" s="13" t="s">
        <v>107</v>
      </c>
      <c r="B102">
        <v>84407</v>
      </c>
      <c r="C102" t="s">
        <v>52</v>
      </c>
      <c r="D102" s="3" t="s">
        <v>107</v>
      </c>
      <c r="E102" s="6">
        <v>1720</v>
      </c>
      <c r="F102" s="6">
        <v>9079</v>
      </c>
      <c r="G102" s="5">
        <v>0.18944817711201675</v>
      </c>
    </row>
    <row r="103" spans="1:7" x14ac:dyDescent="0.2">
      <c r="A103" s="13" t="s">
        <v>108</v>
      </c>
      <c r="B103">
        <v>84934</v>
      </c>
      <c r="C103" t="s">
        <v>52</v>
      </c>
      <c r="D103" s="3" t="s">
        <v>108</v>
      </c>
      <c r="E103" s="6">
        <v>2095</v>
      </c>
      <c r="F103" s="6">
        <v>7879</v>
      </c>
      <c r="G103" s="5">
        <v>0.26589668739687777</v>
      </c>
    </row>
    <row r="104" spans="1:7" x14ac:dyDescent="0.2">
      <c r="A104" s="13" t="s">
        <v>109</v>
      </c>
      <c r="B104">
        <v>60204</v>
      </c>
      <c r="C104" t="s">
        <v>52</v>
      </c>
      <c r="D104" s="3" t="s">
        <v>109</v>
      </c>
      <c r="E104" s="6">
        <v>728</v>
      </c>
      <c r="F104" s="6">
        <v>3968</v>
      </c>
      <c r="G104" s="5">
        <v>0.18346774193548387</v>
      </c>
    </row>
    <row r="105" spans="1:7" x14ac:dyDescent="0.2">
      <c r="A105" s="13" t="s">
        <v>110</v>
      </c>
      <c r="B105">
        <v>61209</v>
      </c>
      <c r="C105" t="s">
        <v>52</v>
      </c>
      <c r="D105" s="3" t="s">
        <v>110</v>
      </c>
      <c r="E105" s="6">
        <v>582</v>
      </c>
      <c r="F105" s="6">
        <v>1800</v>
      </c>
      <c r="G105" s="5">
        <v>0.32333333333333331</v>
      </c>
    </row>
    <row r="106" spans="1:7" x14ac:dyDescent="0.2">
      <c r="A106" s="13" t="s">
        <v>111</v>
      </c>
      <c r="B106">
        <v>63120</v>
      </c>
      <c r="C106" t="s">
        <v>52</v>
      </c>
      <c r="D106" s="3" t="s">
        <v>111</v>
      </c>
      <c r="E106" s="6">
        <v>734</v>
      </c>
      <c r="F106" s="6">
        <v>3680</v>
      </c>
      <c r="G106" s="5">
        <v>0.19945652173913042</v>
      </c>
    </row>
    <row r="107" spans="1:7" x14ac:dyDescent="0.2">
      <c r="A107" s="13" t="s">
        <v>112</v>
      </c>
      <c r="B107">
        <v>56782</v>
      </c>
      <c r="C107" t="s">
        <v>52</v>
      </c>
      <c r="D107" s="3" t="s">
        <v>112</v>
      </c>
      <c r="E107" s="6">
        <v>44</v>
      </c>
      <c r="F107" s="6">
        <v>1047</v>
      </c>
      <c r="G107" s="5">
        <v>4.2024832855778411E-2</v>
      </c>
    </row>
    <row r="108" spans="1:7" x14ac:dyDescent="0.2">
      <c r="A108" s="13" t="s">
        <v>113</v>
      </c>
      <c r="B108">
        <v>85053</v>
      </c>
      <c r="C108" t="s">
        <v>52</v>
      </c>
      <c r="D108" s="3" t="s">
        <v>113</v>
      </c>
      <c r="E108" s="6">
        <v>693</v>
      </c>
      <c r="F108" s="6">
        <v>3398</v>
      </c>
      <c r="G108" s="5">
        <v>0.20394349617422014</v>
      </c>
    </row>
    <row r="109" spans="1:7" x14ac:dyDescent="0.2">
      <c r="A109" s="13" t="s">
        <v>114</v>
      </c>
      <c r="B109">
        <v>71555</v>
      </c>
      <c r="C109" t="s">
        <v>52</v>
      </c>
      <c r="D109" s="3" t="s">
        <v>114</v>
      </c>
      <c r="E109" s="6">
        <v>812</v>
      </c>
      <c r="F109" s="6">
        <v>4456</v>
      </c>
      <c r="G109" s="5">
        <v>0.1822262118491921</v>
      </c>
    </row>
    <row r="110" spans="1:7" x14ac:dyDescent="0.2">
      <c r="A110" s="13" t="s">
        <v>115</v>
      </c>
      <c r="B110">
        <v>74422</v>
      </c>
      <c r="C110" t="s">
        <v>52</v>
      </c>
      <c r="D110" s="3" t="s">
        <v>116</v>
      </c>
      <c r="E110" s="6">
        <v>1101</v>
      </c>
      <c r="F110" s="6">
        <v>4820</v>
      </c>
      <c r="G110" s="5">
        <v>0.22842323651452281</v>
      </c>
    </row>
    <row r="111" spans="1:7" x14ac:dyDescent="0.2">
      <c r="A111" s="9"/>
      <c r="B111" s="9"/>
      <c r="C111" s="9"/>
      <c r="D111" s="10"/>
      <c r="E111" s="11">
        <f>SUM(E47:E110)</f>
        <v>43839</v>
      </c>
      <c r="F111" s="11">
        <f>SUM(F47:F110)</f>
        <v>249810</v>
      </c>
      <c r="G111" s="12">
        <f>E111/F111</f>
        <v>0.17548937192266123</v>
      </c>
    </row>
    <row r="112" spans="1:7" x14ac:dyDescent="0.2">
      <c r="A112" s="16" t="s">
        <v>117</v>
      </c>
      <c r="B112">
        <v>11550</v>
      </c>
      <c r="C112" t="s">
        <v>118</v>
      </c>
      <c r="D112" s="3" t="s">
        <v>117</v>
      </c>
      <c r="G112" s="5" t="e">
        <v>#DIV/0!</v>
      </c>
    </row>
    <row r="113" spans="1:8" x14ac:dyDescent="0.2">
      <c r="A113" s="16" t="s">
        <v>119</v>
      </c>
      <c r="B113">
        <v>397980</v>
      </c>
      <c r="C113" t="s">
        <v>120</v>
      </c>
      <c r="D113" s="3" t="s">
        <v>121</v>
      </c>
      <c r="E113">
        <v>5867</v>
      </c>
      <c r="F113">
        <v>33550</v>
      </c>
      <c r="G113" s="5">
        <v>0.17487332339791356</v>
      </c>
    </row>
    <row r="114" spans="1:8" x14ac:dyDescent="0.2">
      <c r="A114" s="16" t="s">
        <v>122</v>
      </c>
      <c r="B114">
        <v>106215</v>
      </c>
      <c r="C114" t="s">
        <v>120</v>
      </c>
      <c r="D114" s="3"/>
      <c r="E114" s="6">
        <v>0</v>
      </c>
      <c r="F114" s="6">
        <v>14792</v>
      </c>
      <c r="G114" s="5">
        <v>0</v>
      </c>
      <c r="H114" t="s">
        <v>36</v>
      </c>
    </row>
    <row r="115" spans="1:8" x14ac:dyDescent="0.2">
      <c r="A115" s="16" t="s">
        <v>123</v>
      </c>
      <c r="B115">
        <v>175295</v>
      </c>
      <c r="C115" t="s">
        <v>120</v>
      </c>
      <c r="D115" s="3"/>
      <c r="E115">
        <v>235</v>
      </c>
      <c r="F115">
        <v>6402</v>
      </c>
      <c r="G115" s="5">
        <v>3.6707278975320209E-2</v>
      </c>
    </row>
    <row r="116" spans="1:8" x14ac:dyDescent="0.2">
      <c r="A116" s="16" t="s">
        <v>123</v>
      </c>
      <c r="B116">
        <v>175295</v>
      </c>
      <c r="C116" t="s">
        <v>120</v>
      </c>
      <c r="D116" s="3"/>
      <c r="E116" s="6">
        <v>218</v>
      </c>
      <c r="F116" s="6">
        <v>10816</v>
      </c>
      <c r="G116" s="5">
        <v>2.0155325443786981E-2</v>
      </c>
    </row>
    <row r="117" spans="1:8" x14ac:dyDescent="0.2">
      <c r="A117" s="16" t="s">
        <v>124</v>
      </c>
      <c r="B117">
        <v>140730</v>
      </c>
      <c r="C117" t="s">
        <v>120</v>
      </c>
      <c r="D117" s="3"/>
      <c r="E117" s="6">
        <v>2063</v>
      </c>
      <c r="F117" s="6">
        <v>19622</v>
      </c>
      <c r="G117" s="5">
        <v>0.10513709102028336</v>
      </c>
    </row>
    <row r="118" spans="1:8" x14ac:dyDescent="0.2">
      <c r="A118" s="16" t="s">
        <v>125</v>
      </c>
      <c r="B118">
        <v>146777</v>
      </c>
      <c r="C118" t="s">
        <v>120</v>
      </c>
      <c r="D118" s="3"/>
      <c r="E118" s="6">
        <v>521</v>
      </c>
      <c r="F118" s="6">
        <v>5802</v>
      </c>
      <c r="G118" s="5">
        <v>8.9796621854532924E-2</v>
      </c>
    </row>
    <row r="119" spans="1:8" x14ac:dyDescent="0.2">
      <c r="A119" s="16" t="s">
        <v>126</v>
      </c>
      <c r="C119" t="s">
        <v>127</v>
      </c>
      <c r="D119" s="3" t="s">
        <v>126</v>
      </c>
      <c r="E119" s="6">
        <v>146</v>
      </c>
      <c r="F119" s="6">
        <v>630</v>
      </c>
      <c r="G119" s="5">
        <v>0.23174603174603176</v>
      </c>
    </row>
    <row r="120" spans="1:8" x14ac:dyDescent="0.2">
      <c r="A120" s="17" t="s">
        <v>128</v>
      </c>
      <c r="B120">
        <v>14631</v>
      </c>
      <c r="C120" t="s">
        <v>129</v>
      </c>
      <c r="D120" s="3"/>
      <c r="E120" s="18"/>
      <c r="F120" s="18"/>
      <c r="G120" s="5"/>
    </row>
    <row r="121" spans="1:8" x14ac:dyDescent="0.2">
      <c r="A121" s="17" t="s">
        <v>130</v>
      </c>
      <c r="B121">
        <v>49675</v>
      </c>
      <c r="C121" t="s">
        <v>129</v>
      </c>
      <c r="D121" s="19" t="s">
        <v>130</v>
      </c>
      <c r="E121" s="6">
        <v>177</v>
      </c>
      <c r="F121" s="6">
        <v>1487</v>
      </c>
      <c r="G121" s="5">
        <v>0.11903160726294552</v>
      </c>
    </row>
    <row r="122" spans="1:8" x14ac:dyDescent="0.2">
      <c r="A122" s="17" t="s">
        <v>131</v>
      </c>
      <c r="B122">
        <v>15480</v>
      </c>
      <c r="C122" t="s">
        <v>129</v>
      </c>
      <c r="D122" s="3" t="s">
        <v>131</v>
      </c>
      <c r="E122" s="6">
        <v>53</v>
      </c>
      <c r="F122" s="6">
        <v>345</v>
      </c>
      <c r="G122" s="5">
        <v>0.15362318840579711</v>
      </c>
    </row>
    <row r="123" spans="1:8" x14ac:dyDescent="0.2">
      <c r="A123" s="17" t="s">
        <v>132</v>
      </c>
      <c r="B123">
        <v>27502</v>
      </c>
      <c r="C123" t="s">
        <v>129</v>
      </c>
      <c r="D123" s="3"/>
      <c r="E123" s="6"/>
      <c r="F123" s="6"/>
      <c r="G123" s="5"/>
    </row>
    <row r="124" spans="1:8" x14ac:dyDescent="0.2">
      <c r="A124" s="17" t="s">
        <v>133</v>
      </c>
      <c r="B124">
        <v>40479</v>
      </c>
      <c r="C124" t="s">
        <v>129</v>
      </c>
      <c r="D124" s="3" t="s">
        <v>133</v>
      </c>
      <c r="E124" s="6">
        <v>191</v>
      </c>
      <c r="F124" s="6">
        <v>1740</v>
      </c>
      <c r="G124" s="5">
        <v>0.10977011494252874</v>
      </c>
    </row>
    <row r="125" spans="1:8" x14ac:dyDescent="0.2">
      <c r="A125" s="17" t="s">
        <v>134</v>
      </c>
      <c r="B125">
        <v>37077</v>
      </c>
      <c r="C125" t="s">
        <v>129</v>
      </c>
      <c r="D125" s="3" t="s">
        <v>134</v>
      </c>
      <c r="E125" s="6">
        <v>277</v>
      </c>
      <c r="F125" s="6">
        <v>2447</v>
      </c>
      <c r="G125" s="5">
        <v>0.11319983653453208</v>
      </c>
    </row>
    <row r="126" spans="1:8" x14ac:dyDescent="0.2">
      <c r="A126" s="17" t="s">
        <v>135</v>
      </c>
      <c r="B126">
        <v>18531</v>
      </c>
      <c r="C126" t="s">
        <v>129</v>
      </c>
      <c r="D126" s="3" t="s">
        <v>135</v>
      </c>
      <c r="E126" s="6">
        <v>24</v>
      </c>
      <c r="F126" s="6">
        <v>324</v>
      </c>
      <c r="G126" s="5">
        <v>7.407407407407407E-2</v>
      </c>
    </row>
    <row r="127" spans="1:8" x14ac:dyDescent="0.2">
      <c r="A127" s="17" t="s">
        <v>136</v>
      </c>
      <c r="B127">
        <v>12108</v>
      </c>
      <c r="C127" t="s">
        <v>129</v>
      </c>
      <c r="D127" s="3" t="s">
        <v>136</v>
      </c>
      <c r="E127" s="6">
        <v>75</v>
      </c>
      <c r="F127" s="6">
        <v>377</v>
      </c>
      <c r="G127" s="5">
        <v>0.19893899204244031</v>
      </c>
    </row>
    <row r="128" spans="1:8" x14ac:dyDescent="0.2">
      <c r="A128" s="17" t="s">
        <v>137</v>
      </c>
      <c r="B128">
        <v>14692</v>
      </c>
      <c r="C128" t="s">
        <v>129</v>
      </c>
      <c r="D128" s="3" t="s">
        <v>137</v>
      </c>
      <c r="E128" s="6">
        <v>245</v>
      </c>
      <c r="F128" s="6">
        <v>1088</v>
      </c>
      <c r="G128" s="5">
        <v>0.22518382352941177</v>
      </c>
    </row>
    <row r="129" spans="1:8" x14ac:dyDescent="0.2">
      <c r="A129" s="17" t="s">
        <v>138</v>
      </c>
      <c r="B129">
        <v>42395</v>
      </c>
      <c r="C129" t="s">
        <v>129</v>
      </c>
      <c r="D129" s="3" t="s">
        <v>138</v>
      </c>
      <c r="E129" s="6">
        <v>179</v>
      </c>
      <c r="F129" s="6">
        <v>1720</v>
      </c>
      <c r="G129" s="5">
        <v>0.10406976744186046</v>
      </c>
    </row>
    <row r="130" spans="1:8" x14ac:dyDescent="0.2">
      <c r="A130" s="17" t="s">
        <v>139</v>
      </c>
      <c r="B130">
        <v>11100</v>
      </c>
      <c r="C130" t="s">
        <v>129</v>
      </c>
      <c r="D130" s="3" t="s">
        <v>139</v>
      </c>
      <c r="E130" s="6"/>
      <c r="F130" s="6"/>
      <c r="G130" s="5"/>
      <c r="H130" t="s">
        <v>36</v>
      </c>
    </row>
    <row r="131" spans="1:8" x14ac:dyDescent="0.2">
      <c r="A131" s="17" t="s">
        <v>140</v>
      </c>
      <c r="B131">
        <v>47473</v>
      </c>
      <c r="C131" t="s">
        <v>129</v>
      </c>
      <c r="D131" s="3" t="s">
        <v>140</v>
      </c>
      <c r="E131" s="6">
        <v>364</v>
      </c>
      <c r="F131" s="6">
        <v>3453</v>
      </c>
      <c r="G131" s="5">
        <v>0.10541558065450334</v>
      </c>
    </row>
    <row r="132" spans="1:8" x14ac:dyDescent="0.2">
      <c r="A132" s="17" t="s">
        <v>141</v>
      </c>
      <c r="B132">
        <v>49409</v>
      </c>
      <c r="C132" t="s">
        <v>129</v>
      </c>
      <c r="D132" s="3" t="s">
        <v>141</v>
      </c>
      <c r="E132" s="6">
        <v>918</v>
      </c>
      <c r="F132" s="6">
        <v>3556</v>
      </c>
      <c r="G132" s="5">
        <v>0.25815523059617546</v>
      </c>
    </row>
    <row r="133" spans="1:8" x14ac:dyDescent="0.2">
      <c r="A133" s="17" t="s">
        <v>142</v>
      </c>
      <c r="B133">
        <v>48916</v>
      </c>
      <c r="C133" t="s">
        <v>129</v>
      </c>
      <c r="D133" s="3" t="s">
        <v>142</v>
      </c>
      <c r="E133" s="6">
        <v>124</v>
      </c>
      <c r="F133" s="6">
        <v>957</v>
      </c>
      <c r="G133" s="5">
        <v>0.12957157784743992</v>
      </c>
    </row>
    <row r="134" spans="1:8" x14ac:dyDescent="0.2">
      <c r="A134" s="17" t="s">
        <v>143</v>
      </c>
      <c r="B134">
        <v>14644</v>
      </c>
      <c r="C134" t="s">
        <v>129</v>
      </c>
      <c r="D134" s="3" t="s">
        <v>143</v>
      </c>
      <c r="E134" s="6">
        <v>72</v>
      </c>
      <c r="F134" s="6">
        <v>617</v>
      </c>
      <c r="G134" s="5">
        <v>0.1166936790923825</v>
      </c>
    </row>
    <row r="135" spans="1:8" x14ac:dyDescent="0.2">
      <c r="A135" s="17" t="s">
        <v>144</v>
      </c>
      <c r="B135">
        <v>49897</v>
      </c>
      <c r="C135" t="s">
        <v>129</v>
      </c>
      <c r="D135" s="3" t="s">
        <v>144</v>
      </c>
      <c r="E135" s="6">
        <v>398</v>
      </c>
      <c r="F135" s="6">
        <v>2165</v>
      </c>
      <c r="G135" s="5">
        <v>0.18383371824480368</v>
      </c>
    </row>
    <row r="136" spans="1:8" x14ac:dyDescent="0.2">
      <c r="A136" s="17" t="s">
        <v>145</v>
      </c>
      <c r="B136">
        <v>40358</v>
      </c>
      <c r="C136" t="s">
        <v>129</v>
      </c>
      <c r="D136" s="3" t="s">
        <v>145</v>
      </c>
      <c r="E136" s="6">
        <v>165</v>
      </c>
      <c r="F136" s="6">
        <v>981</v>
      </c>
      <c r="G136" s="5">
        <v>0.16819571865443425</v>
      </c>
    </row>
    <row r="137" spans="1:8" x14ac:dyDescent="0.2">
      <c r="A137" s="17" t="s">
        <v>146</v>
      </c>
      <c r="B137">
        <v>10527</v>
      </c>
      <c r="C137" t="s">
        <v>129</v>
      </c>
      <c r="D137" s="3" t="s">
        <v>146</v>
      </c>
      <c r="E137" s="6"/>
      <c r="F137" s="6"/>
      <c r="G137" s="5"/>
      <c r="H137" t="s">
        <v>36</v>
      </c>
    </row>
    <row r="138" spans="1:8" x14ac:dyDescent="0.2">
      <c r="A138" s="17" t="s">
        <v>147</v>
      </c>
      <c r="B138">
        <v>12488</v>
      </c>
      <c r="C138" t="s">
        <v>129</v>
      </c>
      <c r="D138" s="3" t="s">
        <v>147</v>
      </c>
      <c r="E138" s="6">
        <v>206</v>
      </c>
      <c r="F138" s="6">
        <v>852</v>
      </c>
      <c r="G138" s="5">
        <v>0.24178403755868544</v>
      </c>
    </row>
    <row r="139" spans="1:8" x14ac:dyDescent="0.2">
      <c r="A139" s="17" t="s">
        <v>148</v>
      </c>
      <c r="B139">
        <v>19241</v>
      </c>
      <c r="C139" t="s">
        <v>129</v>
      </c>
      <c r="D139" s="3" t="s">
        <v>148</v>
      </c>
      <c r="E139" s="6">
        <v>139</v>
      </c>
      <c r="F139" s="6">
        <v>528</v>
      </c>
      <c r="G139" s="5">
        <v>0.26325757575757575</v>
      </c>
    </row>
    <row r="140" spans="1:8" x14ac:dyDescent="0.2">
      <c r="A140" s="17" t="s">
        <v>149</v>
      </c>
      <c r="B140">
        <v>44421</v>
      </c>
      <c r="C140" t="s">
        <v>129</v>
      </c>
      <c r="D140" s="3" t="s">
        <v>149</v>
      </c>
      <c r="E140" s="6">
        <v>733</v>
      </c>
      <c r="F140" s="6">
        <v>4375</v>
      </c>
      <c r="G140" s="5">
        <v>0.16754285714285713</v>
      </c>
    </row>
    <row r="141" spans="1:8" x14ac:dyDescent="0.2">
      <c r="A141" s="17" t="s">
        <v>150</v>
      </c>
      <c r="B141">
        <v>36091</v>
      </c>
      <c r="C141" t="s">
        <v>129</v>
      </c>
      <c r="D141" s="3" t="s">
        <v>150</v>
      </c>
      <c r="E141" s="6">
        <v>138</v>
      </c>
      <c r="F141" s="6">
        <v>757</v>
      </c>
      <c r="G141" s="5">
        <v>0.18229854689564068</v>
      </c>
    </row>
    <row r="142" spans="1:8" x14ac:dyDescent="0.2">
      <c r="A142" s="17" t="s">
        <v>151</v>
      </c>
      <c r="B142">
        <v>12568</v>
      </c>
      <c r="C142" t="s">
        <v>129</v>
      </c>
      <c r="D142" s="3" t="s">
        <v>151</v>
      </c>
      <c r="E142" s="6">
        <v>58</v>
      </c>
      <c r="F142" s="6">
        <v>502</v>
      </c>
      <c r="G142" s="5">
        <v>0.11553784860557768</v>
      </c>
    </row>
    <row r="143" spans="1:8" x14ac:dyDescent="0.2">
      <c r="A143" s="17" t="s">
        <v>152</v>
      </c>
      <c r="B143">
        <v>30872</v>
      </c>
      <c r="C143" t="s">
        <v>129</v>
      </c>
      <c r="D143" s="3" t="s">
        <v>152</v>
      </c>
      <c r="E143" s="6">
        <v>65</v>
      </c>
      <c r="F143" s="6">
        <v>421</v>
      </c>
      <c r="G143" s="5">
        <v>0.15439429928741091</v>
      </c>
    </row>
    <row r="144" spans="1:8" x14ac:dyDescent="0.2">
      <c r="A144" s="17" t="s">
        <v>153</v>
      </c>
      <c r="B144">
        <v>29420</v>
      </c>
      <c r="C144" t="s">
        <v>129</v>
      </c>
      <c r="D144" s="3" t="s">
        <v>153</v>
      </c>
      <c r="E144" s="6"/>
      <c r="F144" s="6"/>
      <c r="G144" s="5"/>
      <c r="H144" t="s">
        <v>36</v>
      </c>
    </row>
    <row r="145" spans="1:8" x14ac:dyDescent="0.2">
      <c r="A145" s="17" t="s">
        <v>154</v>
      </c>
      <c r="B145">
        <v>6932</v>
      </c>
      <c r="C145" t="s">
        <v>129</v>
      </c>
      <c r="D145" s="3" t="s">
        <v>154</v>
      </c>
      <c r="E145" s="6"/>
      <c r="F145" s="6"/>
      <c r="G145" s="5"/>
      <c r="H145" t="s">
        <v>36</v>
      </c>
    </row>
    <row r="146" spans="1:8" x14ac:dyDescent="0.2">
      <c r="A146" s="17" t="s">
        <v>155</v>
      </c>
      <c r="B146">
        <v>11296</v>
      </c>
      <c r="C146" t="s">
        <v>129</v>
      </c>
      <c r="D146" s="3" t="s">
        <v>155</v>
      </c>
      <c r="E146" s="6">
        <v>48</v>
      </c>
      <c r="F146" s="6">
        <v>698</v>
      </c>
      <c r="G146" s="5">
        <v>6.8767908309455589E-2</v>
      </c>
    </row>
    <row r="147" spans="1:8" x14ac:dyDescent="0.2">
      <c r="A147" s="17" t="s">
        <v>156</v>
      </c>
      <c r="B147">
        <v>9679</v>
      </c>
      <c r="C147" t="s">
        <v>129</v>
      </c>
      <c r="D147" s="3" t="s">
        <v>156</v>
      </c>
      <c r="E147" s="6">
        <v>49</v>
      </c>
      <c r="F147" s="6">
        <v>183</v>
      </c>
      <c r="G147" s="5">
        <v>0.26775956284153007</v>
      </c>
    </row>
    <row r="148" spans="1:8" x14ac:dyDescent="0.2">
      <c r="A148" s="17" t="s">
        <v>157</v>
      </c>
      <c r="B148">
        <v>12771</v>
      </c>
      <c r="C148" t="s">
        <v>129</v>
      </c>
      <c r="D148" s="3" t="s">
        <v>157</v>
      </c>
      <c r="E148" s="6"/>
      <c r="F148" s="6"/>
      <c r="G148" s="5"/>
      <c r="H148" t="s">
        <v>36</v>
      </c>
    </row>
    <row r="149" spans="1:8" x14ac:dyDescent="0.2">
      <c r="A149" s="17" t="s">
        <v>158</v>
      </c>
      <c r="B149">
        <v>17880</v>
      </c>
      <c r="C149" t="s">
        <v>129</v>
      </c>
      <c r="D149" s="3" t="s">
        <v>158</v>
      </c>
      <c r="E149" s="6">
        <v>66</v>
      </c>
      <c r="F149" s="6">
        <v>702</v>
      </c>
      <c r="G149" s="5">
        <v>9.4017094017094016E-2</v>
      </c>
    </row>
    <row r="150" spans="1:8" x14ac:dyDescent="0.2">
      <c r="A150" s="17" t="s">
        <v>159</v>
      </c>
      <c r="B150">
        <v>34594</v>
      </c>
      <c r="C150" t="s">
        <v>129</v>
      </c>
      <c r="D150" s="3" t="s">
        <v>159</v>
      </c>
      <c r="E150" s="6">
        <v>135</v>
      </c>
      <c r="F150" s="6">
        <v>1853</v>
      </c>
      <c r="G150" s="5">
        <v>7.2854830005396651E-2</v>
      </c>
    </row>
    <row r="151" spans="1:8" x14ac:dyDescent="0.2">
      <c r="A151" s="17" t="s">
        <v>160</v>
      </c>
      <c r="B151">
        <v>13033</v>
      </c>
      <c r="C151" t="s">
        <v>129</v>
      </c>
      <c r="D151" s="3" t="s">
        <v>160</v>
      </c>
      <c r="E151" s="6">
        <v>52</v>
      </c>
      <c r="F151" s="6">
        <v>263</v>
      </c>
      <c r="G151" s="5">
        <v>0.19771863117870722</v>
      </c>
    </row>
    <row r="152" spans="1:8" x14ac:dyDescent="0.2">
      <c r="A152" s="17" t="s">
        <v>161</v>
      </c>
      <c r="B152">
        <v>10097</v>
      </c>
      <c r="C152" t="s">
        <v>129</v>
      </c>
      <c r="D152" s="3" t="s">
        <v>161</v>
      </c>
      <c r="E152" s="6">
        <v>113</v>
      </c>
      <c r="F152" s="6">
        <v>550</v>
      </c>
      <c r="G152" s="5">
        <v>0.20545454545454545</v>
      </c>
    </row>
    <row r="153" spans="1:8" x14ac:dyDescent="0.2">
      <c r="A153" s="17" t="s">
        <v>162</v>
      </c>
      <c r="B153">
        <v>46927</v>
      </c>
      <c r="C153" t="s">
        <v>129</v>
      </c>
      <c r="D153" s="3" t="s">
        <v>162</v>
      </c>
      <c r="E153" s="6">
        <v>67</v>
      </c>
      <c r="F153" s="6">
        <v>897</v>
      </c>
      <c r="G153" s="5">
        <v>7.4693422519509473E-2</v>
      </c>
    </row>
    <row r="154" spans="1:8" x14ac:dyDescent="0.2">
      <c r="A154" s="17" t="s">
        <v>163</v>
      </c>
      <c r="B154">
        <v>37183</v>
      </c>
      <c r="C154" t="s">
        <v>129</v>
      </c>
      <c r="D154" s="3" t="s">
        <v>163</v>
      </c>
      <c r="E154" s="6">
        <v>259</v>
      </c>
      <c r="F154" s="6">
        <v>1477</v>
      </c>
      <c r="G154" s="5">
        <v>0.17535545023696683</v>
      </c>
    </row>
    <row r="155" spans="1:8" x14ac:dyDescent="0.2">
      <c r="A155" s="17" t="s">
        <v>164</v>
      </c>
      <c r="C155" t="s">
        <v>129</v>
      </c>
      <c r="D155" s="3" t="s">
        <v>164</v>
      </c>
      <c r="G155" s="5"/>
    </row>
    <row r="156" spans="1:8" x14ac:dyDescent="0.2">
      <c r="A156" s="17" t="s">
        <v>165</v>
      </c>
      <c r="B156">
        <v>30146</v>
      </c>
      <c r="C156" t="s">
        <v>129</v>
      </c>
      <c r="D156" s="3" t="s">
        <v>165</v>
      </c>
      <c r="E156" s="6">
        <v>175</v>
      </c>
      <c r="F156" s="6">
        <v>1649</v>
      </c>
      <c r="G156" s="5">
        <v>0.10612492419648271</v>
      </c>
    </row>
    <row r="157" spans="1:8" x14ac:dyDescent="0.2">
      <c r="A157" s="17" t="s">
        <v>166</v>
      </c>
      <c r="B157">
        <v>34092</v>
      </c>
      <c r="C157" t="s">
        <v>129</v>
      </c>
      <c r="D157" s="3" t="s">
        <v>166</v>
      </c>
      <c r="E157" s="6">
        <v>302</v>
      </c>
      <c r="F157" s="6">
        <v>2174</v>
      </c>
      <c r="G157" s="5">
        <v>0.13891444342226311</v>
      </c>
    </row>
    <row r="158" spans="1:8" x14ac:dyDescent="0.2">
      <c r="A158" s="17" t="s">
        <v>167</v>
      </c>
      <c r="B158">
        <v>27555</v>
      </c>
      <c r="C158" t="s">
        <v>129</v>
      </c>
      <c r="D158" s="3" t="s">
        <v>167</v>
      </c>
      <c r="E158" s="6">
        <v>256</v>
      </c>
      <c r="F158" s="6">
        <v>2021</v>
      </c>
      <c r="G158" s="5">
        <v>0.12666996536368136</v>
      </c>
    </row>
    <row r="159" spans="1:8" x14ac:dyDescent="0.2">
      <c r="A159" s="17" t="s">
        <v>168</v>
      </c>
      <c r="B159">
        <v>49586</v>
      </c>
      <c r="C159" t="s">
        <v>129</v>
      </c>
      <c r="D159" s="3" t="s">
        <v>168</v>
      </c>
      <c r="E159" s="6">
        <v>99</v>
      </c>
      <c r="F159" s="6">
        <v>1787</v>
      </c>
      <c r="G159" s="5">
        <v>5.5400111919418016E-2</v>
      </c>
    </row>
    <row r="160" spans="1:8" x14ac:dyDescent="0.2">
      <c r="A160" s="9"/>
      <c r="B160" s="9"/>
      <c r="C160" s="9"/>
      <c r="D160" s="10"/>
      <c r="E160" s="11">
        <f>SUM(E120:E159)</f>
        <v>6222</v>
      </c>
      <c r="F160" s="11">
        <f>SUM(F120:F159)</f>
        <v>42946</v>
      </c>
      <c r="G160" s="12">
        <f>E160/F160</f>
        <v>0.14487961626228288</v>
      </c>
    </row>
    <row r="161" spans="1:7" x14ac:dyDescent="0.2">
      <c r="A161" s="20" t="s">
        <v>169</v>
      </c>
      <c r="B161">
        <v>205214</v>
      </c>
      <c r="C161" t="s">
        <v>170</v>
      </c>
      <c r="D161" s="3" t="s">
        <v>169</v>
      </c>
      <c r="E161" s="6">
        <v>6001</v>
      </c>
      <c r="F161" s="6">
        <v>20075</v>
      </c>
      <c r="G161" s="5">
        <v>0.29892901618929019</v>
      </c>
    </row>
    <row r="162" spans="1:7" x14ac:dyDescent="0.2">
      <c r="A162" s="20" t="s">
        <v>171</v>
      </c>
      <c r="B162">
        <v>203030</v>
      </c>
      <c r="C162" t="s">
        <v>170</v>
      </c>
      <c r="D162" s="3" t="s">
        <v>171</v>
      </c>
      <c r="E162" s="6">
        <v>3287</v>
      </c>
      <c r="F162" s="6">
        <v>33987</v>
      </c>
      <c r="G162" s="5">
        <v>9.6713449260011186E-2</v>
      </c>
    </row>
    <row r="163" spans="1:7" x14ac:dyDescent="0.2">
      <c r="A163" s="20" t="s">
        <v>172</v>
      </c>
      <c r="B163">
        <v>652911</v>
      </c>
      <c r="C163" t="s">
        <v>170</v>
      </c>
      <c r="D163" s="3" t="s">
        <v>172</v>
      </c>
      <c r="E163" s="6">
        <v>5109</v>
      </c>
      <c r="F163" s="6">
        <v>56980</v>
      </c>
      <c r="G163" s="5">
        <v>8.9663039663039665E-2</v>
      </c>
    </row>
    <row r="164" spans="1:7" x14ac:dyDescent="0.2">
      <c r="A164" s="20" t="s">
        <v>173</v>
      </c>
      <c r="B164">
        <v>212550</v>
      </c>
      <c r="C164" t="s">
        <v>170</v>
      </c>
      <c r="D164" s="3" t="s">
        <v>173</v>
      </c>
      <c r="E164" s="6">
        <v>5320</v>
      </c>
      <c r="F164" s="6">
        <v>23346</v>
      </c>
      <c r="G164" s="5">
        <v>0.22787629572517776</v>
      </c>
    </row>
    <row r="165" spans="1:7" x14ac:dyDescent="0.2">
      <c r="A165" s="20" t="s">
        <v>174</v>
      </c>
      <c r="B165">
        <v>207293</v>
      </c>
      <c r="C165" t="s">
        <v>170</v>
      </c>
      <c r="D165" s="3" t="s">
        <v>174</v>
      </c>
      <c r="E165" s="6">
        <v>6073</v>
      </c>
      <c r="F165" s="6">
        <v>32822</v>
      </c>
      <c r="G165" s="5">
        <v>0.18502833465358601</v>
      </c>
    </row>
    <row r="166" spans="1:7" x14ac:dyDescent="0.2">
      <c r="A166" s="20" t="s">
        <v>175</v>
      </c>
      <c r="B166">
        <v>224904</v>
      </c>
      <c r="C166" t="s">
        <v>170</v>
      </c>
      <c r="D166" s="3" t="s">
        <v>175</v>
      </c>
      <c r="E166" s="6">
        <v>13676</v>
      </c>
      <c r="F166" s="6">
        <v>44813</v>
      </c>
      <c r="G166" s="5">
        <v>0.30517930064936516</v>
      </c>
    </row>
    <row r="167" spans="1:7" x14ac:dyDescent="0.2">
      <c r="A167" s="20" t="s">
        <v>176</v>
      </c>
      <c r="B167">
        <v>261754</v>
      </c>
      <c r="C167" t="s">
        <v>170</v>
      </c>
      <c r="D167" s="3" t="s">
        <v>176</v>
      </c>
      <c r="E167" s="6">
        <v>7883</v>
      </c>
      <c r="F167" s="6">
        <v>44067</v>
      </c>
      <c r="G167" s="5">
        <v>0.17888669525949122</v>
      </c>
    </row>
    <row r="168" spans="1:7" x14ac:dyDescent="0.2">
      <c r="A168" s="20" t="s">
        <v>177</v>
      </c>
      <c r="B168">
        <v>271238</v>
      </c>
      <c r="C168" t="s">
        <v>170</v>
      </c>
      <c r="D168" s="3" t="s">
        <v>177</v>
      </c>
      <c r="E168" s="6">
        <v>5347</v>
      </c>
      <c r="F168" s="6">
        <v>31173</v>
      </c>
      <c r="G168" s="5">
        <v>0.1715266416450133</v>
      </c>
    </row>
    <row r="169" spans="1:7" x14ac:dyDescent="0.2">
      <c r="A169" s="20" t="s">
        <v>178</v>
      </c>
      <c r="B169">
        <v>437460</v>
      </c>
      <c r="C169" t="s">
        <v>170</v>
      </c>
      <c r="D169" s="3" t="s">
        <v>178</v>
      </c>
      <c r="E169" s="6">
        <v>17266</v>
      </c>
      <c r="F169" s="6">
        <v>70204</v>
      </c>
      <c r="G169" s="5">
        <v>0.24594040225628169</v>
      </c>
    </row>
    <row r="170" spans="1:7" x14ac:dyDescent="0.2">
      <c r="A170" s="20" t="s">
        <v>179</v>
      </c>
      <c r="B170">
        <v>259551</v>
      </c>
      <c r="C170" t="s">
        <v>170</v>
      </c>
      <c r="D170" s="3" t="s">
        <v>179</v>
      </c>
      <c r="E170" s="6">
        <v>5170</v>
      </c>
      <c r="F170" s="6">
        <v>27624</v>
      </c>
      <c r="G170" s="5">
        <v>0.18715609614827686</v>
      </c>
    </row>
    <row r="171" spans="1:7" x14ac:dyDescent="0.2">
      <c r="A171" s="21"/>
      <c r="B171" s="21"/>
      <c r="C171" s="21"/>
      <c r="D171" s="22"/>
      <c r="E171" s="23">
        <f>SUM(E161:E170)</f>
        <v>75132</v>
      </c>
      <c r="F171" s="23">
        <f>SUM(F161:F170)</f>
        <v>385091</v>
      </c>
      <c r="G171" s="24">
        <f>E171/F171</f>
        <v>0.1951019369447741</v>
      </c>
    </row>
    <row r="172" spans="1:7" x14ac:dyDescent="0.2">
      <c r="A172" s="8" t="s">
        <v>180</v>
      </c>
      <c r="B172">
        <v>787107</v>
      </c>
      <c r="C172" t="s">
        <v>181</v>
      </c>
      <c r="D172" s="3" t="s">
        <v>180</v>
      </c>
      <c r="E172" s="25">
        <v>74491</v>
      </c>
      <c r="F172" s="25">
        <v>219004</v>
      </c>
      <c r="G172" s="5">
        <f t="shared" ref="G172:G175" si="2">E172/F172</f>
        <v>0.34013533999379009</v>
      </c>
    </row>
    <row r="173" spans="1:7" x14ac:dyDescent="0.2">
      <c r="A173" s="8" t="s">
        <v>182</v>
      </c>
      <c r="B173">
        <v>452687</v>
      </c>
      <c r="C173" t="s">
        <v>181</v>
      </c>
      <c r="D173" s="3" t="s">
        <v>182</v>
      </c>
      <c r="E173" s="25">
        <v>35852</v>
      </c>
      <c r="F173" s="25">
        <v>120935</v>
      </c>
      <c r="G173" s="5">
        <f t="shared" si="2"/>
        <v>0.29645677430024392</v>
      </c>
    </row>
    <row r="174" spans="1:7" x14ac:dyDescent="0.2">
      <c r="A174" s="8" t="s">
        <v>183</v>
      </c>
      <c r="B174">
        <v>1155161</v>
      </c>
      <c r="C174" t="s">
        <v>181</v>
      </c>
      <c r="D174" s="3" t="s">
        <v>183</v>
      </c>
      <c r="E174" s="25">
        <v>98327</v>
      </c>
      <c r="F174" s="25">
        <v>309036</v>
      </c>
      <c r="G174" s="5">
        <f t="shared" si="2"/>
        <v>0.31817328725455934</v>
      </c>
    </row>
    <row r="175" spans="1:7" x14ac:dyDescent="0.2">
      <c r="A175" s="8" t="s">
        <v>184</v>
      </c>
      <c r="B175">
        <v>1460133</v>
      </c>
      <c r="C175" t="s">
        <v>181</v>
      </c>
      <c r="D175" s="3" t="s">
        <v>184</v>
      </c>
      <c r="E175" s="25">
        <v>226540</v>
      </c>
      <c r="F175" s="25">
        <v>393377</v>
      </c>
      <c r="G175" s="5">
        <f t="shared" si="2"/>
        <v>0.57588521952223948</v>
      </c>
    </row>
    <row r="176" spans="1:7" x14ac:dyDescent="0.2">
      <c r="A176" s="8" t="s">
        <v>185</v>
      </c>
      <c r="B176">
        <v>1068793</v>
      </c>
      <c r="C176" t="s">
        <v>181</v>
      </c>
      <c r="D176" s="3"/>
      <c r="E176" s="25">
        <f>97687+E115+E116+E117+E118+E113</f>
        <v>106591</v>
      </c>
      <c r="F176" s="25">
        <f>303779+F115+F116+F117+F118+F113</f>
        <v>379971</v>
      </c>
      <c r="G176" s="5">
        <f>E176/F176</f>
        <v>0.28052403999252573</v>
      </c>
    </row>
    <row r="177" spans="1:7" x14ac:dyDescent="0.2">
      <c r="A177" s="8" t="s">
        <v>186</v>
      </c>
      <c r="B177">
        <v>465407</v>
      </c>
      <c r="C177" t="s">
        <v>181</v>
      </c>
      <c r="D177" s="3" t="s">
        <v>186</v>
      </c>
      <c r="E177" s="25">
        <v>41564</v>
      </c>
      <c r="F177" s="25">
        <v>106122</v>
      </c>
      <c r="G177" s="5">
        <f>E177/F177</f>
        <v>0.39166242626411113</v>
      </c>
    </row>
    <row r="178" spans="1:7" x14ac:dyDescent="0.2">
      <c r="A178" s="8" t="s">
        <v>187</v>
      </c>
      <c r="B178">
        <v>646513</v>
      </c>
      <c r="C178" t="s">
        <v>181</v>
      </c>
      <c r="D178" s="3" t="s">
        <v>187</v>
      </c>
      <c r="E178" s="25">
        <v>70892</v>
      </c>
      <c r="F178" s="25">
        <v>166131</v>
      </c>
      <c r="G178" s="5">
        <f>E178/F178</f>
        <v>0.42672348929459281</v>
      </c>
    </row>
    <row r="179" spans="1:7" x14ac:dyDescent="0.2">
      <c r="A179" s="8" t="s">
        <v>188</v>
      </c>
      <c r="B179">
        <v>544819</v>
      </c>
      <c r="C179" t="s">
        <v>181</v>
      </c>
      <c r="D179" s="3" t="s">
        <v>188</v>
      </c>
      <c r="E179" s="25">
        <v>42109</v>
      </c>
      <c r="F179" s="25">
        <v>141845</v>
      </c>
      <c r="G179" s="5">
        <f>E179/F179</f>
        <v>0.29686629771934153</v>
      </c>
    </row>
    <row r="180" spans="1:7" x14ac:dyDescent="0.2">
      <c r="A180" s="8" t="s">
        <v>189</v>
      </c>
      <c r="B180">
        <v>450593</v>
      </c>
      <c r="C180" t="s">
        <v>181</v>
      </c>
      <c r="D180" s="3" t="s">
        <v>189</v>
      </c>
      <c r="E180" s="25">
        <v>40130</v>
      </c>
      <c r="F180" s="25">
        <v>119466</v>
      </c>
      <c r="G180" s="5">
        <f>E180/F180</f>
        <v>0.33591147272027189</v>
      </c>
    </row>
    <row r="181" spans="1:7" x14ac:dyDescent="0.2">
      <c r="A181" s="8" t="s">
        <v>190</v>
      </c>
      <c r="B181">
        <v>498822</v>
      </c>
      <c r="C181" t="s">
        <v>181</v>
      </c>
      <c r="D181" s="3" t="s">
        <v>190</v>
      </c>
      <c r="E181" s="25">
        <v>27441</v>
      </c>
      <c r="F181" s="25">
        <v>102965</v>
      </c>
      <c r="G181" s="5">
        <f t="shared" ref="G181:G199" si="3">E181/F181</f>
        <v>0.26650803671150392</v>
      </c>
    </row>
    <row r="182" spans="1:7" x14ac:dyDescent="0.2">
      <c r="A182" s="8" t="s">
        <v>191</v>
      </c>
      <c r="B182">
        <v>409382</v>
      </c>
      <c r="C182" t="s">
        <v>181</v>
      </c>
      <c r="D182" s="3" t="s">
        <v>191</v>
      </c>
      <c r="E182" s="25">
        <v>17568</v>
      </c>
      <c r="F182" s="25">
        <v>57015</v>
      </c>
      <c r="G182" s="5">
        <f t="shared" si="3"/>
        <v>0.3081294396211523</v>
      </c>
    </row>
    <row r="183" spans="1:7" x14ac:dyDescent="0.2">
      <c r="A183" s="8" t="s">
        <v>192</v>
      </c>
      <c r="B183">
        <v>494272</v>
      </c>
      <c r="C183" t="s">
        <v>181</v>
      </c>
      <c r="D183" s="3" t="s">
        <v>192</v>
      </c>
      <c r="E183" s="26">
        <v>56484</v>
      </c>
      <c r="F183" s="26">
        <v>122428</v>
      </c>
      <c r="G183" s="5">
        <f t="shared" si="3"/>
        <v>0.46136504721142224</v>
      </c>
    </row>
    <row r="184" spans="1:7" x14ac:dyDescent="0.2">
      <c r="A184" s="8" t="s">
        <v>193</v>
      </c>
      <c r="B184">
        <v>1014606</v>
      </c>
      <c r="C184" t="s">
        <v>181</v>
      </c>
      <c r="D184" s="3" t="s">
        <v>193</v>
      </c>
      <c r="E184" s="25">
        <v>85146</v>
      </c>
      <c r="F184" s="25">
        <v>242492</v>
      </c>
      <c r="G184" s="5">
        <f t="shared" si="3"/>
        <v>0.35112910941391878</v>
      </c>
    </row>
    <row r="185" spans="1:7" x14ac:dyDescent="0.2">
      <c r="A185" s="21"/>
      <c r="B185" s="21"/>
      <c r="C185" s="21"/>
      <c r="D185" s="22"/>
      <c r="E185" s="27">
        <f>SUM(E172:E184)</f>
        <v>923135</v>
      </c>
      <c r="F185" s="27">
        <f>SUM(F172:F184)</f>
        <v>2480787</v>
      </c>
      <c r="G185" s="24">
        <f>E185/F185</f>
        <v>0.37211376873548596</v>
      </c>
    </row>
    <row r="186" spans="1:7" x14ac:dyDescent="0.2">
      <c r="A186" s="28" t="s">
        <v>194</v>
      </c>
      <c r="B186">
        <v>284952</v>
      </c>
      <c r="C186" t="s">
        <v>195</v>
      </c>
      <c r="D186" s="3" t="s">
        <v>194</v>
      </c>
      <c r="E186" s="25">
        <v>15607</v>
      </c>
      <c r="F186" s="25">
        <v>56669</v>
      </c>
      <c r="G186" s="5">
        <f t="shared" si="3"/>
        <v>0.27540630679913181</v>
      </c>
    </row>
    <row r="187" spans="1:7" x14ac:dyDescent="0.2">
      <c r="A187" s="28" t="s">
        <v>196</v>
      </c>
      <c r="B187">
        <v>198248</v>
      </c>
      <c r="C187" t="s">
        <v>195</v>
      </c>
      <c r="D187" s="3" t="s">
        <v>196</v>
      </c>
      <c r="E187" s="25">
        <v>10490</v>
      </c>
      <c r="F187" s="25">
        <v>36854</v>
      </c>
      <c r="G187" s="5">
        <f t="shared" si="3"/>
        <v>0.28463667444510771</v>
      </c>
    </row>
    <row r="188" spans="1:7" x14ac:dyDescent="0.2">
      <c r="A188" s="28" t="s">
        <v>197</v>
      </c>
      <c r="B188">
        <v>213462</v>
      </c>
      <c r="C188" t="s">
        <v>195</v>
      </c>
      <c r="D188" s="3" t="s">
        <v>197</v>
      </c>
      <c r="E188" s="25">
        <v>12100</v>
      </c>
      <c r="F188" s="25">
        <v>43626</v>
      </c>
      <c r="G188" s="5">
        <f t="shared" si="3"/>
        <v>0.27735753908219868</v>
      </c>
    </row>
    <row r="189" spans="1:7" x14ac:dyDescent="0.2">
      <c r="A189" s="28" t="s">
        <v>198</v>
      </c>
      <c r="B189">
        <v>270557</v>
      </c>
      <c r="C189" t="s">
        <v>195</v>
      </c>
      <c r="D189" s="3" t="s">
        <v>198</v>
      </c>
      <c r="E189" s="25">
        <v>11424</v>
      </c>
      <c r="F189" s="25">
        <v>54288</v>
      </c>
      <c r="G189" s="5">
        <f t="shared" si="3"/>
        <v>0.21043324491600354</v>
      </c>
    </row>
    <row r="190" spans="1:7" x14ac:dyDescent="0.2">
      <c r="A190" s="28" t="s">
        <v>199</v>
      </c>
      <c r="B190">
        <v>297541</v>
      </c>
      <c r="C190" t="s">
        <v>195</v>
      </c>
      <c r="D190" s="14" t="s">
        <v>199</v>
      </c>
      <c r="E190" s="25">
        <v>13935</v>
      </c>
      <c r="F190" s="25">
        <v>62741</v>
      </c>
      <c r="G190" s="5">
        <f t="shared" si="3"/>
        <v>0.22210356863932676</v>
      </c>
    </row>
    <row r="191" spans="1:7" x14ac:dyDescent="0.2">
      <c r="A191" s="28" t="s">
        <v>200</v>
      </c>
      <c r="B191">
        <v>257843</v>
      </c>
      <c r="C191" t="s">
        <v>195</v>
      </c>
      <c r="D191" s="3" t="s">
        <v>200</v>
      </c>
      <c r="E191" s="25">
        <v>19971</v>
      </c>
      <c r="F191" s="25">
        <v>66777</v>
      </c>
      <c r="G191" s="5">
        <f t="shared" si="3"/>
        <v>0.29907003908531382</v>
      </c>
    </row>
    <row r="192" spans="1:7" x14ac:dyDescent="0.2">
      <c r="A192" s="28" t="s">
        <v>201</v>
      </c>
      <c r="B192">
        <v>239806</v>
      </c>
      <c r="C192" t="s">
        <v>195</v>
      </c>
      <c r="D192" s="3" t="s">
        <v>201</v>
      </c>
      <c r="E192" s="25">
        <v>14251</v>
      </c>
      <c r="F192" s="25">
        <v>54011</v>
      </c>
      <c r="G192" s="5">
        <f t="shared" si="3"/>
        <v>0.26385365943974376</v>
      </c>
    </row>
    <row r="193" spans="1:7" x14ac:dyDescent="0.2">
      <c r="A193" s="28" t="s">
        <v>202</v>
      </c>
      <c r="B193">
        <v>210635</v>
      </c>
      <c r="C193" t="s">
        <v>195</v>
      </c>
      <c r="D193" s="3" t="s">
        <v>202</v>
      </c>
      <c r="E193" s="25">
        <v>13538</v>
      </c>
      <c r="F193" s="25">
        <v>48343</v>
      </c>
      <c r="G193" s="5">
        <f t="shared" si="3"/>
        <v>0.28004054361541486</v>
      </c>
    </row>
    <row r="194" spans="1:7" x14ac:dyDescent="0.2">
      <c r="A194" s="28" t="s">
        <v>203</v>
      </c>
      <c r="B194">
        <v>277640</v>
      </c>
      <c r="C194" t="s">
        <v>195</v>
      </c>
      <c r="D194" s="14" t="s">
        <v>203</v>
      </c>
      <c r="E194" s="25">
        <v>13117</v>
      </c>
      <c r="F194" s="25">
        <v>48397</v>
      </c>
      <c r="G194" s="5">
        <f t="shared" si="3"/>
        <v>0.271029196024547</v>
      </c>
    </row>
    <row r="195" spans="1:7" x14ac:dyDescent="0.2">
      <c r="A195" s="28" t="s">
        <v>204</v>
      </c>
      <c r="B195">
        <v>262162</v>
      </c>
      <c r="C195" t="s">
        <v>195</v>
      </c>
      <c r="D195" s="3" t="s">
        <v>204</v>
      </c>
      <c r="E195" s="25">
        <v>19164</v>
      </c>
      <c r="F195" s="25">
        <v>69344</v>
      </c>
      <c r="G195" s="5">
        <f t="shared" si="3"/>
        <v>0.27636132902630367</v>
      </c>
    </row>
    <row r="196" spans="1:7" x14ac:dyDescent="0.2">
      <c r="A196" s="28" t="s">
        <v>205</v>
      </c>
      <c r="B196">
        <v>289233</v>
      </c>
      <c r="C196" t="s">
        <v>195</v>
      </c>
      <c r="D196" s="3" t="s">
        <v>205</v>
      </c>
      <c r="E196" s="25">
        <v>19080</v>
      </c>
      <c r="F196" s="25">
        <v>67093</v>
      </c>
      <c r="G196" s="5">
        <f t="shared" si="3"/>
        <v>0.28438138106806971</v>
      </c>
    </row>
    <row r="197" spans="1:7" x14ac:dyDescent="0.2">
      <c r="A197" s="28" t="s">
        <v>206</v>
      </c>
      <c r="B197">
        <v>300690</v>
      </c>
      <c r="C197" t="s">
        <v>195</v>
      </c>
      <c r="D197" s="3" t="s">
        <v>206</v>
      </c>
      <c r="E197" s="25">
        <v>16063</v>
      </c>
      <c r="F197" s="25">
        <v>52018</v>
      </c>
      <c r="G197" s="5">
        <f t="shared" si="3"/>
        <v>0.30879695490022685</v>
      </c>
    </row>
    <row r="198" spans="1:7" x14ac:dyDescent="0.2">
      <c r="A198" s="28" t="s">
        <v>207</v>
      </c>
      <c r="B198">
        <v>299177</v>
      </c>
      <c r="C198" t="s">
        <v>195</v>
      </c>
      <c r="D198" s="3" t="s">
        <v>207</v>
      </c>
      <c r="E198" s="25">
        <v>23039</v>
      </c>
      <c r="F198" s="25">
        <v>60313</v>
      </c>
      <c r="G198" s="5">
        <f t="shared" si="3"/>
        <v>0.38199061562183939</v>
      </c>
    </row>
    <row r="199" spans="1:7" x14ac:dyDescent="0.2">
      <c r="A199" s="28" t="s">
        <v>208</v>
      </c>
      <c r="B199">
        <v>354655</v>
      </c>
      <c r="C199" t="s">
        <v>195</v>
      </c>
      <c r="D199" s="3" t="s">
        <v>208</v>
      </c>
      <c r="E199" s="25">
        <v>13040</v>
      </c>
      <c r="F199" s="25">
        <v>52582</v>
      </c>
      <c r="G199" s="5">
        <f t="shared" si="3"/>
        <v>0.24799360998060171</v>
      </c>
    </row>
    <row r="200" spans="1:7" x14ac:dyDescent="0.2">
      <c r="A200" s="21"/>
      <c r="B200" s="21"/>
      <c r="C200" s="21"/>
      <c r="D200" s="22"/>
      <c r="E200" s="29">
        <f>SUM(E186:E199)</f>
        <v>214819</v>
      </c>
      <c r="F200" s="29">
        <f>SUM(F186:F199)</f>
        <v>773056</v>
      </c>
      <c r="G200" s="24">
        <f>E200/F200</f>
        <v>0.27788284419240006</v>
      </c>
    </row>
    <row r="201" spans="1:7" x14ac:dyDescent="0.2">
      <c r="A201" s="30"/>
      <c r="B201" s="30"/>
      <c r="C201" s="30"/>
      <c r="D201" s="31"/>
      <c r="E201" s="32">
        <f>SUM(E200,E185,E171,E160,E111,E46)</f>
        <v>1373026</v>
      </c>
      <c r="F201" s="32">
        <f>SUM(F200,F185,F171,F160,F111,F46)</f>
        <v>4511812</v>
      </c>
      <c r="G201" s="33">
        <f>E201/F201</f>
        <v>0.30431808772174018</v>
      </c>
    </row>
    <row r="202" spans="1:7" x14ac:dyDescent="0.2">
      <c r="D202" s="3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E27"/>
  <sheetViews>
    <sheetView workbookViewId="0">
      <selection activeCell="G45" sqref="G45"/>
    </sheetView>
  </sheetViews>
  <sheetFormatPr baseColWidth="10" defaultRowHeight="15" x14ac:dyDescent="0.2"/>
  <cols>
    <col min="2" max="2" width="64.6640625" bestFit="1" customWidth="1"/>
    <col min="3" max="3" width="18.5" customWidth="1"/>
  </cols>
  <sheetData>
    <row r="8" spans="1:4" x14ac:dyDescent="0.2">
      <c r="B8" t="s">
        <v>209</v>
      </c>
      <c r="C8">
        <v>13</v>
      </c>
      <c r="D8">
        <v>13</v>
      </c>
    </row>
    <row r="9" spans="1:4" x14ac:dyDescent="0.2">
      <c r="B9" t="s">
        <v>210</v>
      </c>
      <c r="C9">
        <v>14</v>
      </c>
      <c r="D9">
        <v>14</v>
      </c>
    </row>
    <row r="10" spans="1:4" x14ac:dyDescent="0.2">
      <c r="B10" t="s">
        <v>211</v>
      </c>
      <c r="C10">
        <v>10</v>
      </c>
      <c r="D10">
        <v>10</v>
      </c>
    </row>
    <row r="11" spans="1:4" x14ac:dyDescent="0.2">
      <c r="A11" t="s">
        <v>212</v>
      </c>
      <c r="B11" t="s">
        <v>213</v>
      </c>
      <c r="C11">
        <v>44</v>
      </c>
      <c r="D11">
        <v>43</v>
      </c>
    </row>
    <row r="12" spans="1:4" x14ac:dyDescent="0.2">
      <c r="A12" t="s">
        <v>214</v>
      </c>
      <c r="B12" t="s">
        <v>215</v>
      </c>
      <c r="C12">
        <v>64</v>
      </c>
      <c r="D12">
        <v>61</v>
      </c>
    </row>
    <row r="13" spans="1:4" x14ac:dyDescent="0.2">
      <c r="A13" t="s">
        <v>216</v>
      </c>
      <c r="B13" t="s">
        <v>217</v>
      </c>
      <c r="C13">
        <v>40</v>
      </c>
      <c r="D13">
        <v>35</v>
      </c>
    </row>
    <row r="14" spans="1:4" x14ac:dyDescent="0.2">
      <c r="C14">
        <f>SUM(C8:C13)</f>
        <v>185</v>
      </c>
      <c r="D14">
        <f>SUM(D8:D13)</f>
        <v>176</v>
      </c>
    </row>
    <row r="16" spans="1:4" x14ac:dyDescent="0.2">
      <c r="B16" s="34" t="s">
        <v>218</v>
      </c>
    </row>
    <row r="18" spans="2:5" x14ac:dyDescent="0.2">
      <c r="C18" s="35" t="s">
        <v>219</v>
      </c>
      <c r="D18" s="35" t="s">
        <v>220</v>
      </c>
      <c r="E18" s="35" t="s">
        <v>221</v>
      </c>
    </row>
    <row r="19" spans="2:5" x14ac:dyDescent="0.2">
      <c r="B19" s="36" t="s">
        <v>209</v>
      </c>
      <c r="C19" s="37">
        <f>MIN('2017'!G172:G184)</f>
        <v>0.26650803671150392</v>
      </c>
      <c r="D19" s="37">
        <f>'2017'!G185</f>
        <v>0.37211376873548596</v>
      </c>
      <c r="E19" s="37">
        <f>MAX('2017'!G172:G184)</f>
        <v>0.57588521952223948</v>
      </c>
    </row>
    <row r="20" spans="2:5" x14ac:dyDescent="0.2">
      <c r="B20" s="38" t="s">
        <v>210</v>
      </c>
      <c r="C20" s="39">
        <f>MIN('2017'!G186:G199)</f>
        <v>0.21043324491600354</v>
      </c>
      <c r="D20" s="39">
        <f>'2017'!G200</f>
        <v>0.27788284419240006</v>
      </c>
      <c r="E20" s="39">
        <f>MAX('2017'!G186:G199)</f>
        <v>0.38199061562183939</v>
      </c>
    </row>
    <row r="21" spans="2:5" x14ac:dyDescent="0.2">
      <c r="B21" s="38" t="s">
        <v>211</v>
      </c>
      <c r="C21" s="39">
        <f>MIN('2017'!G161:G170)</f>
        <v>8.9663039663039665E-2</v>
      </c>
      <c r="D21" s="39">
        <f>'2017'!G171</f>
        <v>0.1951019369447741</v>
      </c>
      <c r="E21" s="39">
        <f>MAX('2017'!G161:G170)</f>
        <v>0.30517930064936516</v>
      </c>
    </row>
    <row r="22" spans="2:5" x14ac:dyDescent="0.2">
      <c r="B22" s="38" t="s">
        <v>222</v>
      </c>
      <c r="C22" s="39">
        <f>MIN('2017'!G2:G45)</f>
        <v>9.2025862068965514E-2</v>
      </c>
      <c r="D22" s="39">
        <f>'2017'!G46</f>
        <v>0.18940671100216852</v>
      </c>
      <c r="E22" s="39">
        <f>MAX('2017'!G2:G45)</f>
        <v>0.30941822173435785</v>
      </c>
    </row>
    <row r="23" spans="2:5" x14ac:dyDescent="0.2">
      <c r="B23" s="38" t="s">
        <v>223</v>
      </c>
      <c r="C23" s="39">
        <f>MIN('2017'!G47:G110)</f>
        <v>3.7783375314861464E-2</v>
      </c>
      <c r="D23" s="39">
        <f>'2017'!G111</f>
        <v>0.17548937192266123</v>
      </c>
      <c r="E23" s="39">
        <f>MAX('2017'!G47:G110)</f>
        <v>0.59028642590286429</v>
      </c>
    </row>
    <row r="24" spans="2:5" x14ac:dyDescent="0.2">
      <c r="B24" s="40" t="s">
        <v>224</v>
      </c>
      <c r="C24" s="41">
        <f>MIN('2017'!G120:G159)</f>
        <v>5.5400111919418016E-2</v>
      </c>
      <c r="D24" s="41">
        <f>'2017'!G160</f>
        <v>0.14487961626228288</v>
      </c>
      <c r="E24" s="41">
        <f>MAX('2017'!G120:G159)</f>
        <v>0.26775956284153007</v>
      </c>
    </row>
    <row r="25" spans="2:5" x14ac:dyDescent="0.2">
      <c r="B25" s="42" t="s">
        <v>225</v>
      </c>
      <c r="C25" s="43"/>
      <c r="D25" s="44">
        <f>'2017'!G201</f>
        <v>0.30431808772174018</v>
      </c>
      <c r="E25" s="45"/>
    </row>
    <row r="27" spans="2:5" x14ac:dyDescent="0.2">
      <c r="B27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2017</vt:lpstr>
      <vt:lpstr>Graph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GART</dc:creator>
  <cp:lastModifiedBy>Microsoft Office User</cp:lastModifiedBy>
  <cp:lastPrinted>2019-09-10T17:41:39Z</cp:lastPrinted>
  <dcterms:created xsi:type="dcterms:W3CDTF">2019-09-10T12:43:45Z</dcterms:created>
  <dcterms:modified xsi:type="dcterms:W3CDTF">2021-03-15T13:54:39Z</dcterms:modified>
</cp:coreProperties>
</file>